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uni Assistant\Documents\Budgets\FY2024\"/>
    </mc:Choice>
  </mc:AlternateContent>
  <xr:revisionPtr revIDLastSave="0" documentId="8_{B5BB7C53-738C-46EA-9B76-6C264977ECEF}" xr6:coauthVersionLast="47" xr6:coauthVersionMax="47" xr10:uidLastSave="{00000000-0000-0000-0000-000000000000}"/>
  <bookViews>
    <workbookView xWindow="2595" yWindow="2595" windowWidth="17865" windowHeight="12735" xr2:uid="{00000000-000D-0000-FFFF-FFFF00000000}"/>
  </bookViews>
  <sheets>
    <sheet name="FY2023" sheetId="1" r:id="rId1"/>
    <sheet name="Sheet1" sheetId="2" r:id="rId2"/>
    <sheet name="Sheet2" sheetId="3" r:id="rId3"/>
  </sheets>
  <definedNames>
    <definedName name="name" localSheetId="0">#REF!</definedName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jFIKzBY70xPuVg8V+gVKxAfWjThXRqYpiv1kUXY92g="/>
    </ext>
  </extLst>
</workbook>
</file>

<file path=xl/calcChain.xml><?xml version="1.0" encoding="utf-8"?>
<calcChain xmlns="http://schemas.openxmlformats.org/spreadsheetml/2006/main">
  <c r="G187" i="1" l="1"/>
  <c r="G182" i="1"/>
  <c r="F182" i="1"/>
  <c r="E182" i="1"/>
  <c r="D182" i="1"/>
  <c r="J181" i="1"/>
  <c r="J180" i="1"/>
  <c r="I180" i="1"/>
  <c r="J179" i="1"/>
  <c r="I179" i="1"/>
  <c r="J178" i="1"/>
  <c r="J177" i="1"/>
  <c r="I177" i="1"/>
  <c r="J176" i="1"/>
  <c r="I176" i="1"/>
  <c r="J175" i="1"/>
  <c r="I175" i="1"/>
  <c r="J168" i="1"/>
  <c r="I168" i="1"/>
  <c r="G167" i="1"/>
  <c r="F167" i="1"/>
  <c r="F169" i="1" s="1"/>
  <c r="E167" i="1"/>
  <c r="E169" i="1" s="1"/>
  <c r="D167" i="1"/>
  <c r="D169" i="1" s="1"/>
  <c r="J166" i="1"/>
  <c r="I166" i="1"/>
  <c r="J165" i="1"/>
  <c r="I165" i="1"/>
  <c r="J164" i="1"/>
  <c r="I164" i="1"/>
  <c r="G159" i="1"/>
  <c r="F159" i="1"/>
  <c r="E159" i="1"/>
  <c r="D159" i="1"/>
  <c r="J158" i="1"/>
  <c r="I158" i="1"/>
  <c r="G155" i="1"/>
  <c r="F155" i="1"/>
  <c r="E155" i="1"/>
  <c r="D155" i="1"/>
  <c r="J154" i="1"/>
  <c r="I154" i="1"/>
  <c r="G151" i="1"/>
  <c r="J151" i="1" s="1"/>
  <c r="F151" i="1"/>
  <c r="E151" i="1"/>
  <c r="D151" i="1"/>
  <c r="J150" i="1"/>
  <c r="I150" i="1"/>
  <c r="J149" i="1"/>
  <c r="I149" i="1"/>
  <c r="J148" i="1"/>
  <c r="I148" i="1"/>
  <c r="G144" i="1"/>
  <c r="I144" i="1" s="1"/>
  <c r="F144" i="1"/>
  <c r="E144" i="1"/>
  <c r="D144" i="1"/>
  <c r="J143" i="1"/>
  <c r="I143" i="1"/>
  <c r="J141" i="1"/>
  <c r="I141" i="1"/>
  <c r="J140" i="1"/>
  <c r="I140" i="1"/>
  <c r="J138" i="1"/>
  <c r="I138" i="1"/>
  <c r="J137" i="1"/>
  <c r="I137" i="1"/>
  <c r="J136" i="1"/>
  <c r="I136" i="1"/>
  <c r="J135" i="1"/>
  <c r="I135" i="1"/>
  <c r="G131" i="1"/>
  <c r="F131" i="1"/>
  <c r="E131" i="1"/>
  <c r="D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G119" i="1"/>
  <c r="J119" i="1" s="1"/>
  <c r="F119" i="1"/>
  <c r="E119" i="1"/>
  <c r="D119" i="1"/>
  <c r="J118" i="1"/>
  <c r="I118" i="1"/>
  <c r="J117" i="1"/>
  <c r="I117" i="1"/>
  <c r="G115" i="1"/>
  <c r="J115" i="1" s="1"/>
  <c r="F115" i="1"/>
  <c r="E115" i="1"/>
  <c r="E120" i="1" s="1"/>
  <c r="D115" i="1"/>
  <c r="D120" i="1" s="1"/>
  <c r="J114" i="1"/>
  <c r="J113" i="1"/>
  <c r="I113" i="1"/>
  <c r="J112" i="1"/>
  <c r="I112" i="1"/>
  <c r="G107" i="1"/>
  <c r="F107" i="1"/>
  <c r="E107" i="1"/>
  <c r="D107" i="1"/>
  <c r="J106" i="1"/>
  <c r="I106" i="1"/>
  <c r="J105" i="1"/>
  <c r="J104" i="1"/>
  <c r="I104" i="1"/>
  <c r="G102" i="1"/>
  <c r="F102" i="1"/>
  <c r="E102" i="1"/>
  <c r="D102" i="1"/>
  <c r="J101" i="1"/>
  <c r="I101" i="1"/>
  <c r="J100" i="1"/>
  <c r="J99" i="1"/>
  <c r="I99" i="1"/>
  <c r="J98" i="1"/>
  <c r="I98" i="1"/>
  <c r="G96" i="1"/>
  <c r="F96" i="1"/>
  <c r="E96" i="1"/>
  <c r="D96" i="1"/>
  <c r="J95" i="1"/>
  <c r="J94" i="1"/>
  <c r="J93" i="1"/>
  <c r="I93" i="1"/>
  <c r="J92" i="1"/>
  <c r="I92" i="1"/>
  <c r="J91" i="1"/>
  <c r="J90" i="1"/>
  <c r="I90" i="1"/>
  <c r="G88" i="1"/>
  <c r="F88" i="1"/>
  <c r="E88" i="1"/>
  <c r="D88" i="1"/>
  <c r="J87" i="1"/>
  <c r="I87" i="1"/>
  <c r="J86" i="1"/>
  <c r="I86" i="1"/>
  <c r="J85" i="1"/>
  <c r="J84" i="1"/>
  <c r="I84" i="1"/>
  <c r="G82" i="1"/>
  <c r="F82" i="1"/>
  <c r="E82" i="1"/>
  <c r="D82" i="1"/>
  <c r="I82" i="1" s="1"/>
  <c r="J81" i="1"/>
  <c r="I81" i="1"/>
  <c r="J80" i="1"/>
  <c r="I80" i="1"/>
  <c r="G76" i="1"/>
  <c r="F76" i="1"/>
  <c r="E76" i="1"/>
  <c r="D76" i="1"/>
  <c r="I76" i="1" s="1"/>
  <c r="J75" i="1"/>
  <c r="I75" i="1"/>
  <c r="G73" i="1"/>
  <c r="F73" i="1"/>
  <c r="E73" i="1"/>
  <c r="D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G62" i="1"/>
  <c r="F62" i="1"/>
  <c r="E62" i="1"/>
  <c r="D62" i="1"/>
  <c r="J62" i="1" s="1"/>
  <c r="J61" i="1"/>
  <c r="I61" i="1"/>
  <c r="J60" i="1"/>
  <c r="I60" i="1"/>
  <c r="J59" i="1"/>
  <c r="I59" i="1"/>
  <c r="G57" i="1"/>
  <c r="J57" i="1" s="1"/>
  <c r="F57" i="1"/>
  <c r="E57" i="1"/>
  <c r="D57" i="1"/>
  <c r="J56" i="1"/>
  <c r="I56" i="1"/>
  <c r="J55" i="1"/>
  <c r="I55" i="1"/>
  <c r="J54" i="1"/>
  <c r="I54" i="1"/>
  <c r="G52" i="1"/>
  <c r="J52" i="1" s="1"/>
  <c r="F52" i="1"/>
  <c r="E52" i="1"/>
  <c r="D52" i="1"/>
  <c r="J51" i="1"/>
  <c r="I51" i="1"/>
  <c r="G49" i="1"/>
  <c r="F49" i="1"/>
  <c r="D49" i="1"/>
  <c r="I49" i="1" s="1"/>
  <c r="J48" i="1"/>
  <c r="I48" i="1"/>
  <c r="J47" i="1"/>
  <c r="I47" i="1"/>
  <c r="J46" i="1"/>
  <c r="I46" i="1"/>
  <c r="E46" i="1"/>
  <c r="E49" i="1" s="1"/>
  <c r="G44" i="1"/>
  <c r="F44" i="1"/>
  <c r="D44" i="1"/>
  <c r="J44" i="1" s="1"/>
  <c r="J43" i="1"/>
  <c r="I43" i="1"/>
  <c r="J42" i="1"/>
  <c r="I42" i="1"/>
  <c r="J41" i="1"/>
  <c r="I41" i="1"/>
  <c r="J40" i="1"/>
  <c r="I40" i="1"/>
  <c r="J39" i="1"/>
  <c r="I39" i="1"/>
  <c r="E39" i="1"/>
  <c r="E44" i="1" s="1"/>
  <c r="G37" i="1"/>
  <c r="F37" i="1"/>
  <c r="E37" i="1"/>
  <c r="D37" i="1"/>
  <c r="J36" i="1"/>
  <c r="I36" i="1"/>
  <c r="J35" i="1"/>
  <c r="I35" i="1"/>
  <c r="J34" i="1"/>
  <c r="I34" i="1"/>
  <c r="J33" i="1"/>
  <c r="I33" i="1"/>
  <c r="G31" i="1"/>
  <c r="F31" i="1"/>
  <c r="D31" i="1"/>
  <c r="J30" i="1"/>
  <c r="I30" i="1"/>
  <c r="J29" i="1"/>
  <c r="I29" i="1"/>
  <c r="E29" i="1"/>
  <c r="E31" i="1" s="1"/>
  <c r="G27" i="1"/>
  <c r="F27" i="1"/>
  <c r="E27" i="1"/>
  <c r="D27" i="1"/>
  <c r="J26" i="1"/>
  <c r="I26" i="1"/>
  <c r="J25" i="1"/>
  <c r="I25" i="1"/>
  <c r="G23" i="1"/>
  <c r="F23" i="1"/>
  <c r="E23" i="1"/>
  <c r="D23" i="1"/>
  <c r="J22" i="1"/>
  <c r="I22" i="1"/>
  <c r="J21" i="1"/>
  <c r="I21" i="1"/>
  <c r="J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G10" i="1"/>
  <c r="F10" i="1"/>
  <c r="E10" i="1"/>
  <c r="D10" i="1"/>
  <c r="J9" i="1"/>
  <c r="I9" i="1"/>
  <c r="J8" i="1"/>
  <c r="I8" i="1"/>
  <c r="J23" i="1" l="1"/>
  <c r="I44" i="1"/>
  <c r="J73" i="1"/>
  <c r="F120" i="1"/>
  <c r="I57" i="1"/>
  <c r="J10" i="1"/>
  <c r="F77" i="1"/>
  <c r="J37" i="1"/>
  <c r="F108" i="1"/>
  <c r="I167" i="1"/>
  <c r="I182" i="1"/>
  <c r="I27" i="1"/>
  <c r="D77" i="1"/>
  <c r="J96" i="1"/>
  <c r="I23" i="1"/>
  <c r="J27" i="1"/>
  <c r="J31" i="1"/>
  <c r="I52" i="1"/>
  <c r="I62" i="1"/>
  <c r="J88" i="1"/>
  <c r="I102" i="1"/>
  <c r="J159" i="1"/>
  <c r="J107" i="1"/>
  <c r="J131" i="1"/>
  <c r="E108" i="1"/>
  <c r="I107" i="1"/>
  <c r="D108" i="1"/>
  <c r="D171" i="1" s="1"/>
  <c r="D185" i="1" s="1"/>
  <c r="D186" i="1" s="1"/>
  <c r="G169" i="1"/>
  <c r="J169" i="1" s="1"/>
  <c r="I37" i="1"/>
  <c r="J76" i="1"/>
  <c r="J82" i="1"/>
  <c r="J144" i="1"/>
  <c r="J155" i="1"/>
  <c r="F171" i="1"/>
  <c r="F185" i="1" s="1"/>
  <c r="F186" i="1" s="1"/>
  <c r="J49" i="1"/>
  <c r="G120" i="1"/>
  <c r="J120" i="1" s="1"/>
  <c r="I155" i="1"/>
  <c r="E77" i="1"/>
  <c r="E171" i="1" s="1"/>
  <c r="E185" i="1" s="1"/>
  <c r="E186" i="1" s="1"/>
  <c r="I131" i="1"/>
  <c r="J167" i="1"/>
  <c r="G77" i="1"/>
  <c r="I115" i="1"/>
  <c r="I151" i="1"/>
  <c r="I159" i="1"/>
  <c r="J102" i="1"/>
  <c r="G108" i="1"/>
  <c r="J182" i="1"/>
  <c r="I10" i="1"/>
  <c r="I31" i="1"/>
  <c r="I73" i="1"/>
  <c r="I88" i="1"/>
  <c r="I96" i="1"/>
  <c r="I119" i="1"/>
  <c r="G171" i="1" l="1"/>
  <c r="I169" i="1"/>
  <c r="I120" i="1"/>
  <c r="J108" i="1"/>
  <c r="I108" i="1"/>
  <c r="J77" i="1"/>
  <c r="I77" i="1"/>
  <c r="G185" i="1" l="1"/>
  <c r="I171" i="1"/>
  <c r="J171" i="1"/>
  <c r="I185" i="1" l="1"/>
  <c r="J185" i="1"/>
  <c r="G186" i="1"/>
  <c r="J186" i="1" l="1"/>
  <c r="I186" i="1"/>
</calcChain>
</file>

<file path=xl/sharedStrings.xml><?xml version="1.0" encoding="utf-8"?>
<sst xmlns="http://schemas.openxmlformats.org/spreadsheetml/2006/main" count="271" uniqueCount="222">
  <si>
    <t>TOWN OF LEYDEN FISCAL 2024 BUDGET</t>
  </si>
  <si>
    <t>FY 2023</t>
  </si>
  <si>
    <t>FY 2024</t>
  </si>
  <si>
    <t>% Incr / Decr</t>
  </si>
  <si>
    <t>$  Incr / Decr</t>
  </si>
  <si>
    <t>DESCRIPTION</t>
  </si>
  <si>
    <t>ATM
Approved</t>
  </si>
  <si>
    <t>Requested</t>
  </si>
  <si>
    <t>BOS Recommend</t>
  </si>
  <si>
    <t>FinCom Recommend</t>
  </si>
  <si>
    <t>Fin Com rec. over FY23</t>
  </si>
  <si>
    <t>OPERATING BUDGET</t>
  </si>
  <si>
    <t>GENERAL GOVERNMENT</t>
  </si>
  <si>
    <t xml:space="preserve"> Moderator</t>
  </si>
  <si>
    <t>114-5100</t>
  </si>
  <si>
    <t xml:space="preserve">Salary </t>
  </si>
  <si>
    <t>114-5300</t>
  </si>
  <si>
    <t>Expense</t>
  </si>
  <si>
    <t>Subtotal</t>
  </si>
  <si>
    <t>Town Operations</t>
  </si>
  <si>
    <t>122-5100</t>
  </si>
  <si>
    <t xml:space="preserve"> Chair Salary</t>
  </si>
  <si>
    <t>122-5110</t>
  </si>
  <si>
    <t xml:space="preserve"> Member Salary</t>
  </si>
  <si>
    <t>122-5340</t>
  </si>
  <si>
    <t>Web Site / Internet Access</t>
  </si>
  <si>
    <t>122-5380</t>
  </si>
  <si>
    <t>Selectmen's Computer Account</t>
  </si>
  <si>
    <t>122-5420</t>
  </si>
  <si>
    <t>Selectmen's Equip./ Supplies Account</t>
  </si>
  <si>
    <t>122-5210</t>
  </si>
  <si>
    <t>Diesel Acct</t>
  </si>
  <si>
    <t>122-5300</t>
  </si>
  <si>
    <t>Boards / Committees Expense</t>
  </si>
  <si>
    <t>Board and Department assistant</t>
  </si>
  <si>
    <t>new</t>
  </si>
  <si>
    <t>Municipal Assistant</t>
  </si>
  <si>
    <t>123-5100</t>
  </si>
  <si>
    <t xml:space="preserve"> Salary</t>
  </si>
  <si>
    <t>123-5300</t>
  </si>
  <si>
    <t xml:space="preserve"> Expense</t>
  </si>
  <si>
    <t>Finance Committee</t>
  </si>
  <si>
    <t>131-5300</t>
  </si>
  <si>
    <t>Finance Committee Expense</t>
  </si>
  <si>
    <t>132-5780</t>
  </si>
  <si>
    <t>Reserve Fund</t>
  </si>
  <si>
    <t>Town Accountant</t>
  </si>
  <si>
    <t>135-5100</t>
  </si>
  <si>
    <t>135-5300</t>
  </si>
  <si>
    <t>Assessors</t>
  </si>
  <si>
    <t>141-5100</t>
  </si>
  <si>
    <t>141-5110</t>
  </si>
  <si>
    <t>141-5120</t>
  </si>
  <si>
    <t>Assistant Assessor</t>
  </si>
  <si>
    <t>141-5300</t>
  </si>
  <si>
    <t xml:space="preserve"> Treasurer</t>
  </si>
  <si>
    <t>145-5100</t>
  </si>
  <si>
    <t>145-5110</t>
  </si>
  <si>
    <t>Treasurer's Certification</t>
  </si>
  <si>
    <t>145-5420</t>
  </si>
  <si>
    <t>145-5580</t>
  </si>
  <si>
    <t>Treas Tax Taking Exp</t>
  </si>
  <si>
    <t>145-5300</t>
  </si>
  <si>
    <t>Payroll Expense</t>
  </si>
  <si>
    <t>Tax Collector</t>
  </si>
  <si>
    <t>146-5100</t>
  </si>
  <si>
    <t>146-5300</t>
  </si>
  <si>
    <t>146-5580</t>
  </si>
  <si>
    <t>Tax Lien Expense</t>
  </si>
  <si>
    <t>Town Council</t>
  </si>
  <si>
    <t>151-5300</t>
  </si>
  <si>
    <t>Town Counsel Fee &amp; Expense</t>
  </si>
  <si>
    <t>Town Clerk</t>
  </si>
  <si>
    <t>161-5100</t>
  </si>
  <si>
    <t>161-5300</t>
  </si>
  <si>
    <t>162-5120</t>
  </si>
  <si>
    <t>Election Expense</t>
  </si>
  <si>
    <t>Planning Board</t>
  </si>
  <si>
    <t>175-5100</t>
  </si>
  <si>
    <t>175-5110</t>
  </si>
  <si>
    <t>175-5300</t>
  </si>
  <si>
    <t>Town Buildings</t>
  </si>
  <si>
    <t>192-5240</t>
  </si>
  <si>
    <t>Building Repairs/Maint.</t>
  </si>
  <si>
    <t>192-5210</t>
  </si>
  <si>
    <t xml:space="preserve">Utilities </t>
  </si>
  <si>
    <t>192-003</t>
  </si>
  <si>
    <t>Grounds Maintenance</t>
  </si>
  <si>
    <t>192-5111</t>
  </si>
  <si>
    <t>Custodian Salary</t>
  </si>
  <si>
    <t>192-011</t>
  </si>
  <si>
    <t>Elevator Rep &amp; Maint</t>
  </si>
  <si>
    <t>192-5290</t>
  </si>
  <si>
    <t>Beaver Meadow Cemetery</t>
  </si>
  <si>
    <t>192-5292</t>
  </si>
  <si>
    <t>South Cemetery</t>
  </si>
  <si>
    <t>192-5293</t>
  </si>
  <si>
    <t>West Leyden Cemetery</t>
  </si>
  <si>
    <t>192-5291</t>
  </si>
  <si>
    <t>East Hill Cemetery</t>
  </si>
  <si>
    <t>Town Reports</t>
  </si>
  <si>
    <t>195-5300</t>
  </si>
  <si>
    <t>Annual Town Report Printing</t>
  </si>
  <si>
    <t>TOTAL GENERAL GOVERNMENT</t>
  </si>
  <si>
    <t>PROTECTION OF PEOPLE AND PROPERTY</t>
  </si>
  <si>
    <t>Leyden/Bernardston Shared Policing</t>
  </si>
  <si>
    <t>210-5120</t>
  </si>
  <si>
    <t xml:space="preserve">Constable    </t>
  </si>
  <si>
    <t xml:space="preserve"> Fire</t>
  </si>
  <si>
    <t>220-5110</t>
  </si>
  <si>
    <t xml:space="preserve"> Chief Salary</t>
  </si>
  <si>
    <t>Captain Salary</t>
  </si>
  <si>
    <t>220-5115</t>
  </si>
  <si>
    <t xml:space="preserve">Firemen Hourly Pay </t>
  </si>
  <si>
    <t>220-5300</t>
  </si>
  <si>
    <t xml:space="preserve">Emergency Medical </t>
  </si>
  <si>
    <t>RAVE 911</t>
  </si>
  <si>
    <t>EMS Coordinator</t>
  </si>
  <si>
    <t>250-5110</t>
  </si>
  <si>
    <t>EMS Salary</t>
  </si>
  <si>
    <t>250-5300</t>
  </si>
  <si>
    <t>EMS Expense</t>
  </si>
  <si>
    <t xml:space="preserve">EMFR training fire first responder </t>
  </si>
  <si>
    <t>Ambulance</t>
  </si>
  <si>
    <t xml:space="preserve">Emergency Management </t>
  </si>
  <si>
    <t>Stipend</t>
  </si>
  <si>
    <t xml:space="preserve">Community educational events </t>
  </si>
  <si>
    <t>REPC</t>
  </si>
  <si>
    <t>Animals and Trees</t>
  </si>
  <si>
    <t>275-5300</t>
  </si>
  <si>
    <t xml:space="preserve"> Barn &amp; Animal Inspection </t>
  </si>
  <si>
    <t xml:space="preserve">Animal Control </t>
  </si>
  <si>
    <t>294-5300</t>
  </si>
  <si>
    <t xml:space="preserve"> Tree Warden </t>
  </si>
  <si>
    <t>TOTAL PROTECTION OF PEOPLE &amp; PROPERTY</t>
  </si>
  <si>
    <t>EDUCATION</t>
  </si>
  <si>
    <t>Pioneer Valley Regional School</t>
  </si>
  <si>
    <t>301-5320</t>
  </si>
  <si>
    <t xml:space="preserve"> Operating Budget</t>
  </si>
  <si>
    <t>301-5710</t>
  </si>
  <si>
    <t xml:space="preserve"> Committee Travel</t>
  </si>
  <si>
    <t>301-5820</t>
  </si>
  <si>
    <t>Capital PVRSD</t>
  </si>
  <si>
    <t>Subtotal PVRS</t>
  </si>
  <si>
    <t>Franklin County Technical School</t>
  </si>
  <si>
    <t>303-5320</t>
  </si>
  <si>
    <t>303-5820</t>
  </si>
  <si>
    <t xml:space="preserve"> Capital</t>
  </si>
  <si>
    <t>Subtotal FACTS</t>
  </si>
  <si>
    <t>TOTAL EDUCATION</t>
  </si>
  <si>
    <t>PUBLIC WORKS</t>
  </si>
  <si>
    <t>Highway Department</t>
  </si>
  <si>
    <t>Highway Superintendent</t>
  </si>
  <si>
    <t>421-5100</t>
  </si>
  <si>
    <t>Foreperson</t>
  </si>
  <si>
    <t>Per Diem</t>
  </si>
  <si>
    <t>421-5300</t>
  </si>
  <si>
    <t>421-5430</t>
  </si>
  <si>
    <t xml:space="preserve"> Maintenance</t>
  </si>
  <si>
    <t>421-5240</t>
  </si>
  <si>
    <t xml:space="preserve"> Machinery</t>
  </si>
  <si>
    <t>423-5300</t>
  </si>
  <si>
    <t xml:space="preserve"> Winter Maintenance </t>
  </si>
  <si>
    <t>TOTAL DEPT. PUBLIC WORKS</t>
  </si>
  <si>
    <t xml:space="preserve"> </t>
  </si>
  <si>
    <t xml:space="preserve"> HUMAN SERVICES</t>
  </si>
  <si>
    <t>Board of Health</t>
  </si>
  <si>
    <t>510-5100</t>
  </si>
  <si>
    <t>510-5110</t>
  </si>
  <si>
    <t>510-5300</t>
  </si>
  <si>
    <t>519-5650</t>
  </si>
  <si>
    <t>FRCOG Coop. Public Health Service</t>
  </si>
  <si>
    <t>544-5770</t>
  </si>
  <si>
    <t>Veteran Services</t>
  </si>
  <si>
    <t>545-5770</t>
  </si>
  <si>
    <t>Veteran 115 Benefit</t>
  </si>
  <si>
    <t>Council on Aging</t>
  </si>
  <si>
    <t>541--5300</t>
  </si>
  <si>
    <t>COA Expense</t>
  </si>
  <si>
    <t>TOTAL HUMAN SERVICES</t>
  </si>
  <si>
    <t xml:space="preserve">    CULTURE</t>
  </si>
  <si>
    <t>Library</t>
  </si>
  <si>
    <t>610-5100</t>
  </si>
  <si>
    <t>Director Salary</t>
  </si>
  <si>
    <t>610-5110</t>
  </si>
  <si>
    <t>610-5300</t>
  </si>
  <si>
    <t>TOTAL CULTURE</t>
  </si>
  <si>
    <t>INTERGOVERNMENTAL DEBT SERVICE</t>
  </si>
  <si>
    <t>752-5925</t>
  </si>
  <si>
    <t>Notes and Interest</t>
  </si>
  <si>
    <t>TOTAL DEBT SERVICE</t>
  </si>
  <si>
    <t>INSURANCE</t>
  </si>
  <si>
    <t>910-5300</t>
  </si>
  <si>
    <t>General Insurance</t>
  </si>
  <si>
    <t>TOTAL  GENERAL INSURANCE</t>
  </si>
  <si>
    <t>REGIONAL</t>
  </si>
  <si>
    <t>Mosquito Control District</t>
  </si>
  <si>
    <t>MOVED</t>
  </si>
  <si>
    <t>FRCOG</t>
  </si>
  <si>
    <t>850-5676</t>
  </si>
  <si>
    <t>FRCOG Procurement</t>
  </si>
  <si>
    <t>241-5580</t>
  </si>
  <si>
    <t>FRCOG Inspection Service</t>
  </si>
  <si>
    <t>851-5677</t>
  </si>
  <si>
    <t>FRCOG Stat/Core Assessment</t>
  </si>
  <si>
    <t xml:space="preserve">FRCOG subtotal </t>
  </si>
  <si>
    <t>852-5678</t>
  </si>
  <si>
    <t>Retirement Expense</t>
  </si>
  <si>
    <t>TOTAL REGIONAL</t>
  </si>
  <si>
    <t xml:space="preserve"> TOTAL OPERATING BUDGET</t>
  </si>
  <si>
    <t>Article</t>
  </si>
  <si>
    <t xml:space="preserve">Town Meeting Money Articles </t>
  </si>
  <si>
    <t xml:space="preserve">   </t>
  </si>
  <si>
    <t>Assessor's re-evaluation</t>
  </si>
  <si>
    <t>Audit Fund</t>
  </si>
  <si>
    <t>Land Acquisition</t>
  </si>
  <si>
    <t>Bernardston Elementary Capital</t>
  </si>
  <si>
    <t>Broadband Enterprise fund</t>
  </si>
  <si>
    <t>Rec. Comm.</t>
  </si>
  <si>
    <t xml:space="preserve">Subtotal Articles </t>
  </si>
  <si>
    <t>Total Operating Budget</t>
  </si>
  <si>
    <t xml:space="preserve">Operating + Articles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</si>
</sst>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164" formatCode="&quot;$&quot;#,##0"/>
    <numFmt numFmtId="165" formatCode="_(* #,##0.00_);_(* \(#,##0.00\);_(* &quot;-&quot;_);_(@_)"/>
    <numFmt numFmtId="166" formatCode="&quot;$&quot;#,##0.00"/>
  </numFmts>
  <fonts count="38">
    <font>
      <sz val="10"/>
      <color rgb="FF000000"/>
      <name val="Arial"/>
      <scheme val="minor"/>
    </font>
    <font>
      <sz val="14"/>
      <color theme="1"/>
      <name val="Arial"/>
    </font>
    <font>
      <sz val="10"/>
      <color theme="1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10"/>
      <color rgb="FF000000"/>
      <name val="Arial"/>
      <scheme val="minor"/>
    </font>
    <font>
      <strike/>
      <sz val="10"/>
      <color theme="1"/>
      <name val="Arial"/>
      <scheme val="minor"/>
    </font>
    <font>
      <strike/>
      <sz val="10"/>
      <color theme="1"/>
      <name val="Arial"/>
      <scheme val="minor"/>
    </font>
    <font>
      <strike/>
      <sz val="10"/>
      <color rgb="FF000000"/>
      <name val="Arial"/>
      <scheme val="minor"/>
    </font>
    <font>
      <sz val="10"/>
      <color theme="1"/>
      <name val="Arial"/>
      <scheme val="minor"/>
    </font>
    <font>
      <sz val="8"/>
      <color rgb="FF0066CC"/>
      <name val="Arial"/>
    </font>
    <font>
      <sz val="10"/>
      <color theme="1"/>
      <name val="Arial"/>
    </font>
    <font>
      <sz val="10"/>
      <color rgb="FFFF0000"/>
      <name val="Arial"/>
    </font>
    <font>
      <sz val="9"/>
      <color theme="1"/>
      <name val="Arial"/>
    </font>
    <font>
      <sz val="8"/>
      <color rgb="FFFF0000"/>
      <name val="Arial"/>
    </font>
    <font>
      <sz val="8"/>
      <color rgb="FF800080"/>
      <name val="Arial"/>
    </font>
    <font>
      <sz val="8"/>
      <color rgb="FF38761D"/>
      <name val="Arial"/>
    </font>
    <font>
      <b/>
      <sz val="8"/>
      <color rgb="FF000000"/>
      <name val="Helvetica Neue"/>
    </font>
    <font>
      <sz val="10"/>
      <color rgb="FF38761D"/>
      <name val="Arial"/>
    </font>
    <font>
      <sz val="8"/>
      <color rgb="FF38761D"/>
      <name val="Helvetica"/>
    </font>
    <font>
      <sz val="10"/>
      <color rgb="FF38761D"/>
      <name val="Quattrocento Sans"/>
    </font>
    <font>
      <sz val="10"/>
      <color rgb="FF4C4C4C"/>
      <name val="Arial"/>
    </font>
    <font>
      <sz val="10"/>
      <color rgb="FF38761D"/>
      <name val="Arial"/>
    </font>
    <font>
      <sz val="10"/>
      <color rgb="FF274E13"/>
      <name val="Arial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0066CC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1155CC"/>
      <name val="Arial"/>
      <family val="2"/>
    </font>
    <font>
      <sz val="10"/>
      <color rgb="FF3C78D8"/>
      <name val="Arial"/>
      <family val="2"/>
    </font>
    <font>
      <sz val="10"/>
      <color theme="1"/>
      <name val="Arial"/>
      <family val="2"/>
      <scheme val="minor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1" xfId="0" applyFont="1" applyBorder="1"/>
    <xf numFmtId="49" fontId="3" fillId="2" borderId="0" xfId="0" applyNumberFormat="1" applyFont="1" applyFill="1"/>
    <xf numFmtId="0" fontId="3" fillId="2" borderId="0" xfId="0" applyFont="1" applyFill="1" applyAlignment="1">
      <alignment wrapText="1"/>
    </xf>
    <xf numFmtId="166" fontId="5" fillId="2" borderId="0" xfId="0" applyNumberFormat="1" applyFont="1" applyFill="1"/>
    <xf numFmtId="41" fontId="3" fillId="0" borderId="0" xfId="0" applyNumberFormat="1" applyFont="1" applyAlignment="1">
      <alignment horizontal="left" vertical="center"/>
    </xf>
    <xf numFmtId="166" fontId="6" fillId="0" borderId="0" xfId="0" applyNumberFormat="1" applyFont="1"/>
    <xf numFmtId="0" fontId="7" fillId="0" borderId="0" xfId="0" applyFont="1"/>
    <xf numFmtId="41" fontId="3" fillId="0" borderId="0" xfId="0" applyNumberFormat="1" applyFont="1" applyAlignment="1">
      <alignment horizontal="right" vertical="center" wrapText="1"/>
    </xf>
    <xf numFmtId="166" fontId="8" fillId="0" borderId="0" xfId="0" applyNumberFormat="1" applyFont="1"/>
    <xf numFmtId="165" fontId="3" fillId="0" borderId="0" xfId="0" applyNumberFormat="1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166" fontId="9" fillId="0" borderId="0" xfId="0" applyNumberFormat="1" applyFont="1"/>
    <xf numFmtId="49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4" fontId="2" fillId="0" borderId="0" xfId="0" applyNumberFormat="1" applyFont="1"/>
    <xf numFmtId="0" fontId="2" fillId="0" borderId="0" xfId="0" applyFont="1"/>
    <xf numFmtId="41" fontId="10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11" fillId="0" borderId="0" xfId="0" applyFont="1"/>
    <xf numFmtId="0" fontId="3" fillId="2" borderId="0" xfId="0" applyFont="1" applyFill="1" applyAlignment="1">
      <alignment horizontal="left" wrapText="1"/>
    </xf>
    <xf numFmtId="0" fontId="12" fillId="0" borderId="0" xfId="0" applyFont="1"/>
    <xf numFmtId="165" fontId="3" fillId="2" borderId="0" xfId="0" applyNumberFormat="1" applyFont="1" applyFill="1" applyAlignment="1">
      <alignment horizontal="right" vertical="center" wrapText="1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9" fontId="4" fillId="0" borderId="0" xfId="0" applyNumberFormat="1" applyFont="1"/>
    <xf numFmtId="41" fontId="11" fillId="0" borderId="0" xfId="0" applyNumberFormat="1" applyFont="1"/>
    <xf numFmtId="41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3" fontId="4" fillId="0" borderId="0" xfId="0" applyNumberFormat="1" applyFont="1"/>
    <xf numFmtId="41" fontId="14" fillId="2" borderId="0" xfId="0" applyNumberFormat="1" applyFont="1" applyFill="1" applyAlignment="1">
      <alignment horizontal="right" vertical="center" wrapText="1"/>
    </xf>
    <xf numFmtId="165" fontId="1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left"/>
    </xf>
    <xf numFmtId="0" fontId="13" fillId="0" borderId="0" xfId="0" applyFont="1"/>
    <xf numFmtId="165" fontId="2" fillId="0" borderId="0" xfId="0" applyNumberFormat="1" applyFont="1"/>
    <xf numFmtId="0" fontId="15" fillId="2" borderId="0" xfId="0" applyFont="1" applyFill="1" applyAlignment="1">
      <alignment horizontal="left" wrapText="1"/>
    </xf>
    <xf numFmtId="41" fontId="16" fillId="0" borderId="0" xfId="0" applyNumberFormat="1" applyFont="1" applyAlignment="1">
      <alignment horizontal="left" vertical="center" wrapText="1"/>
    </xf>
    <xf numFmtId="41" fontId="16" fillId="2" borderId="0" xfId="0" applyNumberFormat="1" applyFont="1" applyFill="1" applyAlignment="1">
      <alignment horizontal="right" vertical="center" wrapText="1"/>
    </xf>
    <xf numFmtId="165" fontId="16" fillId="2" borderId="0" xfId="0" applyNumberFormat="1" applyFont="1" applyFill="1" applyAlignment="1">
      <alignment horizontal="right" vertical="center" wrapText="1"/>
    </xf>
    <xf numFmtId="41" fontId="16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41" fontId="4" fillId="0" borderId="0" xfId="0" applyNumberFormat="1" applyFont="1"/>
    <xf numFmtId="4" fontId="17" fillId="0" borderId="0" xfId="0" applyNumberFormat="1" applyFont="1"/>
    <xf numFmtId="0" fontId="18" fillId="0" borderId="0" xfId="0" applyFont="1" applyAlignment="1">
      <alignment horizontal="left"/>
    </xf>
    <xf numFmtId="41" fontId="19" fillId="2" borderId="0" xfId="0" applyNumberFormat="1" applyFont="1" applyFill="1"/>
    <xf numFmtId="41" fontId="20" fillId="2" borderId="0" xfId="0" applyNumberFormat="1" applyFont="1" applyFill="1" applyAlignment="1">
      <alignment horizontal="right"/>
    </xf>
    <xf numFmtId="165" fontId="20" fillId="2" borderId="0" xfId="0" applyNumberFormat="1" applyFont="1" applyFill="1" applyAlignment="1">
      <alignment horizontal="right"/>
    </xf>
    <xf numFmtId="41" fontId="15" fillId="2" borderId="0" xfId="0" applyNumberFormat="1" applyFont="1" applyFill="1" applyAlignment="1">
      <alignment horizontal="right" vertical="center" wrapText="1"/>
    </xf>
    <xf numFmtId="0" fontId="10" fillId="2" borderId="0" xfId="0" applyFont="1" applyFill="1"/>
    <xf numFmtId="41" fontId="21" fillId="0" borderId="0" xfId="0" applyNumberFormat="1" applyFont="1" applyAlignment="1">
      <alignment horizontal="right"/>
    </xf>
    <xf numFmtId="0" fontId="15" fillId="2" borderId="0" xfId="0" applyFont="1" applyFill="1" applyAlignment="1">
      <alignment wrapText="1"/>
    </xf>
    <xf numFmtId="6" fontId="16" fillId="2" borderId="0" xfId="0" applyNumberFormat="1" applyFont="1" applyFill="1" applyAlignment="1">
      <alignment horizontal="right" vertical="center" wrapText="1"/>
    </xf>
    <xf numFmtId="0" fontId="14" fillId="2" borderId="0" xfId="0" applyFont="1" applyFill="1" applyAlignment="1">
      <alignment wrapText="1"/>
    </xf>
    <xf numFmtId="10" fontId="15" fillId="0" borderId="0" xfId="0" applyNumberFormat="1" applyFont="1" applyAlignment="1">
      <alignment horizontal="right" vertical="center" wrapText="1"/>
    </xf>
    <xf numFmtId="41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41" fontId="22" fillId="0" borderId="0" xfId="0" applyNumberFormat="1" applyFont="1"/>
    <xf numFmtId="164" fontId="17" fillId="0" borderId="0" xfId="0" applyNumberFormat="1" applyFont="1"/>
    <xf numFmtId="3" fontId="17" fillId="0" borderId="0" xfId="0" applyNumberFormat="1" applyFont="1"/>
    <xf numFmtId="0" fontId="23" fillId="0" borderId="0" xfId="0" applyFont="1"/>
    <xf numFmtId="41" fontId="2" fillId="0" borderId="0" xfId="0" applyNumberFormat="1" applyFont="1"/>
    <xf numFmtId="0" fontId="2" fillId="0" borderId="2" xfId="0" applyFont="1" applyBorder="1"/>
    <xf numFmtId="41" fontId="2" fillId="0" borderId="2" xfId="0" applyNumberFormat="1" applyFont="1" applyBorder="1"/>
    <xf numFmtId="165" fontId="2" fillId="0" borderId="2" xfId="0" applyNumberFormat="1" applyFont="1" applyBorder="1"/>
    <xf numFmtId="49" fontId="24" fillId="2" borderId="3" xfId="0" applyNumberFormat="1" applyFont="1" applyFill="1" applyBorder="1"/>
    <xf numFmtId="49" fontId="24" fillId="2" borderId="3" xfId="0" applyNumberFormat="1" applyFont="1" applyFill="1" applyBorder="1" applyAlignment="1">
      <alignment vertical="top" wrapText="1"/>
    </xf>
    <xf numFmtId="0" fontId="24" fillId="2" borderId="3" xfId="0" applyFont="1" applyFill="1" applyBorder="1" applyAlignment="1">
      <alignment wrapText="1"/>
    </xf>
    <xf numFmtId="41" fontId="24" fillId="0" borderId="3" xfId="0" quotePrefix="1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4" fillId="0" borderId="3" xfId="0" applyFont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/>
    </xf>
    <xf numFmtId="164" fontId="24" fillId="0" borderId="3" xfId="0" quotePrefix="1" applyNumberFormat="1" applyFont="1" applyBorder="1" applyAlignment="1">
      <alignment horizontal="center" vertical="center" wrapText="1"/>
    </xf>
    <xf numFmtId="165" fontId="24" fillId="0" borderId="3" xfId="0" quotePrefix="1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wrapText="1"/>
    </xf>
    <xf numFmtId="41" fontId="24" fillId="0" borderId="3" xfId="0" applyNumberFormat="1" applyFont="1" applyBorder="1" applyAlignment="1">
      <alignment horizontal="center" vertical="center" wrapText="1"/>
    </xf>
    <xf numFmtId="41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5" fontId="24" fillId="0" borderId="3" xfId="0" applyNumberFormat="1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10" fontId="24" fillId="0" borderId="3" xfId="0" applyNumberFormat="1" applyFont="1" applyBorder="1" applyAlignment="1">
      <alignment horizontal="right" vertical="center"/>
    </xf>
    <xf numFmtId="49" fontId="24" fillId="2" borderId="3" xfId="0" applyNumberFormat="1" applyFont="1" applyFill="1" applyBorder="1" applyAlignment="1">
      <alignment vertical="center"/>
    </xf>
    <xf numFmtId="41" fontId="24" fillId="0" borderId="3" xfId="0" applyNumberFormat="1" applyFont="1" applyBorder="1" applyAlignment="1">
      <alignment horizontal="left" vertical="center" wrapText="1"/>
    </xf>
    <xf numFmtId="41" fontId="24" fillId="0" borderId="3" xfId="0" applyNumberFormat="1" applyFont="1" applyBorder="1" applyAlignment="1">
      <alignment horizontal="left" vertical="center"/>
    </xf>
    <xf numFmtId="165" fontId="24" fillId="0" borderId="3" xfId="0" applyNumberFormat="1" applyFont="1" applyBorder="1" applyAlignment="1">
      <alignment horizontal="left" vertical="center"/>
    </xf>
    <xf numFmtId="49" fontId="24" fillId="2" borderId="3" xfId="0" applyNumberFormat="1" applyFont="1" applyFill="1" applyBorder="1" applyAlignment="1">
      <alignment horizontal="left" vertical="center"/>
    </xf>
    <xf numFmtId="41" fontId="24" fillId="0" borderId="3" xfId="0" applyNumberFormat="1" applyFont="1" applyBorder="1" applyAlignment="1">
      <alignment horizontal="right" vertical="center" wrapText="1"/>
    </xf>
    <xf numFmtId="41" fontId="24" fillId="0" borderId="3" xfId="0" applyNumberFormat="1" applyFont="1" applyBorder="1" applyAlignment="1">
      <alignment horizontal="right" vertical="center"/>
    </xf>
    <xf numFmtId="165" fontId="24" fillId="0" borderId="3" xfId="0" applyNumberFormat="1" applyFont="1" applyBorder="1" applyAlignment="1">
      <alignment horizontal="right" vertical="center"/>
    </xf>
    <xf numFmtId="0" fontId="26" fillId="2" borderId="3" xfId="0" applyFont="1" applyFill="1" applyBorder="1" applyAlignment="1">
      <alignment horizontal="left"/>
    </xf>
    <xf numFmtId="165" fontId="24" fillId="0" borderId="3" xfId="0" applyNumberFormat="1" applyFont="1" applyBorder="1" applyAlignment="1">
      <alignment horizontal="right" vertical="center" wrapText="1"/>
    </xf>
    <xf numFmtId="10" fontId="24" fillId="0" borderId="3" xfId="0" applyNumberFormat="1" applyFont="1" applyBorder="1" applyAlignment="1">
      <alignment horizontal="right" vertical="center" wrapText="1"/>
    </xf>
    <xf numFmtId="49" fontId="24" fillId="2" borderId="3" xfId="0" applyNumberFormat="1" applyFont="1" applyFill="1" applyBorder="1" applyAlignment="1">
      <alignment horizontal="right" vertical="center" wrapText="1"/>
    </xf>
    <xf numFmtId="0" fontId="24" fillId="2" borderId="3" xfId="0" quotePrefix="1" applyFont="1" applyFill="1" applyBorder="1" applyAlignment="1">
      <alignment horizontal="left" wrapText="1"/>
    </xf>
    <xf numFmtId="164" fontId="24" fillId="0" borderId="3" xfId="0" applyNumberFormat="1" applyFont="1" applyBorder="1" applyAlignment="1">
      <alignment horizontal="right" vertical="center" wrapText="1"/>
    </xf>
    <xf numFmtId="49" fontId="24" fillId="2" borderId="3" xfId="0" applyNumberFormat="1" applyFont="1" applyFill="1" applyBorder="1" applyAlignment="1">
      <alignment horizontal="center" vertical="center"/>
    </xf>
    <xf numFmtId="0" fontId="27" fillId="2" borderId="3" xfId="0" quotePrefix="1" applyFont="1" applyFill="1" applyBorder="1" applyAlignment="1">
      <alignment horizontal="right" wrapText="1"/>
    </xf>
    <xf numFmtId="41" fontId="27" fillId="2" borderId="3" xfId="0" applyNumberFormat="1" applyFont="1" applyFill="1" applyBorder="1" applyAlignment="1">
      <alignment horizontal="right" vertical="center" wrapText="1"/>
    </xf>
    <xf numFmtId="41" fontId="27" fillId="0" borderId="3" xfId="0" applyNumberFormat="1" applyFont="1" applyBorder="1" applyAlignment="1">
      <alignment horizontal="right" vertical="center" wrapText="1"/>
    </xf>
    <xf numFmtId="165" fontId="27" fillId="2" borderId="3" xfId="0" applyNumberFormat="1" applyFont="1" applyFill="1" applyBorder="1" applyAlignment="1">
      <alignment horizontal="right" vertical="center" wrapText="1"/>
    </xf>
    <xf numFmtId="0" fontId="24" fillId="0" borderId="3" xfId="0" applyFont="1" applyBorder="1"/>
    <xf numFmtId="0" fontId="28" fillId="0" borderId="3" xfId="0" applyFont="1" applyBorder="1" applyAlignment="1">
      <alignment horizontal="left" vertical="center"/>
    </xf>
    <xf numFmtId="49" fontId="24" fillId="2" borderId="3" xfId="0" quotePrefix="1" applyNumberFormat="1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41" fontId="29" fillId="0" borderId="3" xfId="0" applyNumberFormat="1" applyFont="1" applyBorder="1" applyAlignment="1">
      <alignment horizontal="right" vertical="center" wrapText="1"/>
    </xf>
    <xf numFmtId="165" fontId="24" fillId="2" borderId="3" xfId="0" applyNumberFormat="1" applyFont="1" applyFill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left" vertical="center"/>
    </xf>
    <xf numFmtId="0" fontId="27" fillId="0" borderId="3" xfId="0" quotePrefix="1" applyFont="1" applyBorder="1" applyAlignment="1">
      <alignment horizontal="right" wrapText="1"/>
    </xf>
    <xf numFmtId="0" fontId="26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7" fillId="2" borderId="3" xfId="0" applyFont="1" applyFill="1" applyBorder="1" applyAlignment="1">
      <alignment horizontal="right" vertical="center" wrapText="1"/>
    </xf>
    <xf numFmtId="0" fontId="26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41" fontId="24" fillId="0" borderId="3" xfId="0" applyNumberFormat="1" applyFont="1" applyBorder="1" applyAlignment="1">
      <alignment vertical="center"/>
    </xf>
    <xf numFmtId="165" fontId="24" fillId="0" borderId="3" xfId="0" applyNumberFormat="1" applyFont="1" applyBorder="1"/>
    <xf numFmtId="0" fontId="27" fillId="2" borderId="3" xfId="0" applyFont="1" applyFill="1" applyBorder="1" applyAlignment="1">
      <alignment horizontal="right" wrapText="1"/>
    </xf>
    <xf numFmtId="0" fontId="24" fillId="2" borderId="3" xfId="0" applyFont="1" applyFill="1" applyBorder="1" applyAlignment="1">
      <alignment vertical="center"/>
    </xf>
    <xf numFmtId="41" fontId="24" fillId="2" borderId="3" xfId="0" applyNumberFormat="1" applyFont="1" applyFill="1" applyBorder="1" applyAlignment="1">
      <alignment horizontal="right" vertical="center" wrapText="1"/>
    </xf>
    <xf numFmtId="165" fontId="27" fillId="0" borderId="3" xfId="0" applyNumberFormat="1" applyFont="1" applyBorder="1" applyAlignment="1">
      <alignment horizontal="right" vertical="center" wrapText="1"/>
    </xf>
    <xf numFmtId="0" fontId="26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right" vertical="center" wrapText="1"/>
    </xf>
    <xf numFmtId="0" fontId="26" fillId="0" borderId="3" xfId="0" applyFont="1" applyBorder="1" applyAlignment="1">
      <alignment vertical="center"/>
    </xf>
    <xf numFmtId="0" fontId="30" fillId="2" borderId="3" xfId="0" applyFont="1" applyFill="1" applyBorder="1"/>
    <xf numFmtId="41" fontId="31" fillId="2" borderId="3" xfId="0" applyNumberFormat="1" applyFont="1" applyFill="1" applyBorder="1" applyAlignment="1">
      <alignment horizontal="right" vertical="center" wrapText="1"/>
    </xf>
    <xf numFmtId="165" fontId="31" fillId="2" borderId="3" xfId="0" applyNumberFormat="1" applyFont="1" applyFill="1" applyBorder="1" applyAlignment="1">
      <alignment horizontal="right" vertical="center" wrapText="1"/>
    </xf>
    <xf numFmtId="49" fontId="24" fillId="2" borderId="3" xfId="0" applyNumberFormat="1" applyFont="1" applyFill="1" applyBorder="1" applyAlignment="1">
      <alignment horizontal="right" vertical="top" wrapText="1"/>
    </xf>
    <xf numFmtId="49" fontId="24" fillId="2" borderId="3" xfId="0" applyNumberFormat="1" applyFont="1" applyFill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right" vertical="center" wrapText="1"/>
    </xf>
    <xf numFmtId="41" fontId="29" fillId="2" borderId="3" xfId="0" applyNumberFormat="1" applyFont="1" applyFill="1" applyBorder="1" applyAlignment="1">
      <alignment horizontal="right" vertical="center" wrapText="1"/>
    </xf>
    <xf numFmtId="165" fontId="29" fillId="2" borderId="3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/>
    <xf numFmtId="0" fontId="26" fillId="2" borderId="3" xfId="0" applyFont="1" applyFill="1" applyBorder="1" applyAlignment="1">
      <alignment horizontal="left" wrapText="1"/>
    </xf>
    <xf numFmtId="3" fontId="24" fillId="0" borderId="3" xfId="0" applyNumberFormat="1" applyFont="1" applyBorder="1" applyAlignment="1">
      <alignment horizontal="right" vertical="center" wrapText="1"/>
    </xf>
    <xf numFmtId="41" fontId="30" fillId="2" borderId="3" xfId="0" applyNumberFormat="1" applyFont="1" applyFill="1" applyBorder="1" applyAlignment="1">
      <alignment horizontal="right" vertical="center" wrapText="1"/>
    </xf>
    <xf numFmtId="165" fontId="30" fillId="2" borderId="3" xfId="0" applyNumberFormat="1" applyFont="1" applyFill="1" applyBorder="1" applyAlignment="1">
      <alignment horizontal="right" vertical="center" wrapText="1"/>
    </xf>
    <xf numFmtId="49" fontId="26" fillId="2" borderId="3" xfId="0" applyNumberFormat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/>
    </xf>
    <xf numFmtId="41" fontId="32" fillId="0" borderId="3" xfId="0" applyNumberFormat="1" applyFont="1" applyBorder="1" applyAlignment="1">
      <alignment horizontal="right" vertical="center" wrapText="1"/>
    </xf>
    <xf numFmtId="165" fontId="24" fillId="3" borderId="3" xfId="0" applyNumberFormat="1" applyFont="1" applyFill="1" applyBorder="1" applyAlignment="1">
      <alignment horizontal="right" vertical="center" wrapText="1"/>
    </xf>
    <xf numFmtId="41" fontId="24" fillId="3" borderId="3" xfId="0" applyNumberFormat="1" applyFont="1" applyFill="1" applyBorder="1" applyAlignment="1">
      <alignment horizontal="right" vertical="center" wrapText="1"/>
    </xf>
    <xf numFmtId="10" fontId="24" fillId="3" borderId="3" xfId="0" applyNumberFormat="1" applyFont="1" applyFill="1" applyBorder="1" applyAlignment="1">
      <alignment horizontal="right" vertical="center" wrapText="1"/>
    </xf>
    <xf numFmtId="49" fontId="24" fillId="2" borderId="3" xfId="0" applyNumberFormat="1" applyFont="1" applyFill="1" applyBorder="1" applyAlignment="1">
      <alignment horizontal="left"/>
    </xf>
    <xf numFmtId="49" fontId="30" fillId="2" borderId="3" xfId="0" applyNumberFormat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 wrapText="1"/>
    </xf>
    <xf numFmtId="165" fontId="29" fillId="0" borderId="3" xfId="0" applyNumberFormat="1" applyFont="1" applyBorder="1" applyAlignment="1">
      <alignment horizontal="right" vertical="center" wrapText="1"/>
    </xf>
    <xf numFmtId="0" fontId="29" fillId="2" borderId="3" xfId="0" quotePrefix="1" applyFont="1" applyFill="1" applyBorder="1" applyAlignment="1">
      <alignment horizontal="left" wrapText="1"/>
    </xf>
    <xf numFmtId="49" fontId="24" fillId="2" borderId="3" xfId="0" applyNumberFormat="1" applyFont="1" applyFill="1" applyBorder="1" applyAlignment="1">
      <alignment horizontal="right" vertical="center"/>
    </xf>
    <xf numFmtId="49" fontId="24" fillId="2" borderId="3" xfId="0" applyNumberFormat="1" applyFont="1" applyFill="1" applyBorder="1" applyAlignment="1">
      <alignment horizontal="center" vertical="center" wrapText="1"/>
    </xf>
    <xf numFmtId="0" fontId="24" fillId="2" borderId="3" xfId="0" quotePrefix="1" applyFont="1" applyFill="1" applyBorder="1" applyAlignment="1">
      <alignment horizontal="left" vertical="center"/>
    </xf>
    <xf numFmtId="49" fontId="30" fillId="2" borderId="3" xfId="0" quotePrefix="1" applyNumberFormat="1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right"/>
    </xf>
    <xf numFmtId="41" fontId="30" fillId="0" borderId="3" xfId="0" applyNumberFormat="1" applyFont="1" applyBorder="1" applyAlignment="1">
      <alignment horizontal="right" vertical="center"/>
    </xf>
    <xf numFmtId="165" fontId="30" fillId="0" borderId="3" xfId="0" applyNumberFormat="1" applyFont="1" applyBorder="1" applyAlignment="1">
      <alignment horizontal="right" vertical="center"/>
    </xf>
    <xf numFmtId="0" fontId="24" fillId="2" borderId="3" xfId="0" applyFont="1" applyFill="1" applyBorder="1" applyAlignment="1">
      <alignment horizontal="right" wrapText="1"/>
    </xf>
    <xf numFmtId="0" fontId="30" fillId="2" borderId="3" xfId="0" quotePrefix="1" applyFont="1" applyFill="1" applyBorder="1"/>
    <xf numFmtId="0" fontId="27" fillId="2" borderId="3" xfId="0" applyFont="1" applyFill="1" applyBorder="1" applyAlignment="1">
      <alignment horizontal="left" wrapText="1"/>
    </xf>
    <xf numFmtId="41" fontId="33" fillId="0" borderId="3" xfId="0" applyNumberFormat="1" applyFont="1" applyBorder="1" applyAlignment="1">
      <alignment horizontal="righ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wrapText="1"/>
    </xf>
    <xf numFmtId="41" fontId="35" fillId="0" borderId="3" xfId="0" applyNumberFormat="1" applyFont="1" applyBorder="1" applyAlignment="1">
      <alignment horizontal="right" vertical="center" wrapText="1"/>
    </xf>
    <xf numFmtId="165" fontId="35" fillId="0" borderId="3" xfId="0" applyNumberFormat="1" applyFont="1" applyBorder="1" applyAlignment="1">
      <alignment horizontal="right" vertical="center" wrapText="1"/>
    </xf>
    <xf numFmtId="0" fontId="30" fillId="2" borderId="3" xfId="0" quotePrefix="1" applyFont="1" applyFill="1" applyBorder="1" applyAlignment="1">
      <alignment horizontal="left"/>
    </xf>
    <xf numFmtId="41" fontId="30" fillId="2" borderId="3" xfId="0" applyNumberFormat="1" applyFont="1" applyFill="1" applyBorder="1" applyAlignment="1">
      <alignment horizontal="right" vertical="center"/>
    </xf>
    <xf numFmtId="165" fontId="30" fillId="2" borderId="3" xfId="0" applyNumberFormat="1" applyFont="1" applyFill="1" applyBorder="1" applyAlignment="1">
      <alignment horizontal="right" vertical="center"/>
    </xf>
    <xf numFmtId="0" fontId="31" fillId="2" borderId="3" xfId="0" applyFont="1" applyFill="1" applyBorder="1" applyAlignment="1">
      <alignment wrapText="1"/>
    </xf>
    <xf numFmtId="0" fontId="24" fillId="2" borderId="3" xfId="0" applyFont="1" applyFill="1" applyBorder="1" applyAlignment="1">
      <alignment horizontal="center" vertical="center" wrapText="1"/>
    </xf>
    <xf numFmtId="165" fontId="36" fillId="0" borderId="3" xfId="0" applyNumberFormat="1" applyFont="1" applyBorder="1"/>
    <xf numFmtId="0" fontId="24" fillId="2" borderId="3" xfId="0" quotePrefix="1" applyFont="1" applyFill="1" applyBorder="1" applyAlignment="1">
      <alignment horizontal="center" vertical="center" wrapText="1"/>
    </xf>
    <xf numFmtId="0" fontId="24" fillId="2" borderId="3" xfId="0" quotePrefix="1" applyFont="1" applyFill="1" applyBorder="1" applyAlignment="1">
      <alignment horizontal="left" vertical="center" wrapText="1"/>
    </xf>
    <xf numFmtId="41" fontId="24" fillId="0" borderId="3" xfId="0" applyNumberFormat="1" applyFont="1" applyBorder="1"/>
    <xf numFmtId="0" fontId="30" fillId="0" borderId="3" xfId="0" applyFont="1" applyBorder="1" applyAlignment="1">
      <alignment horizontal="left" wrapText="1"/>
    </xf>
    <xf numFmtId="41" fontId="30" fillId="0" borderId="3" xfId="0" applyNumberFormat="1" applyFont="1" applyBorder="1" applyAlignment="1">
      <alignment horizontal="right" vertical="center" wrapText="1"/>
    </xf>
    <xf numFmtId="165" fontId="30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/>
    <xf numFmtId="41" fontId="28" fillId="2" borderId="3" xfId="0" applyNumberFormat="1" applyFont="1" applyFill="1" applyBorder="1" applyAlignment="1">
      <alignment horizontal="right" vertical="center" wrapText="1"/>
    </xf>
    <xf numFmtId="165" fontId="28" fillId="2" borderId="3" xfId="0" applyNumberFormat="1" applyFont="1" applyFill="1" applyBorder="1" applyAlignment="1">
      <alignment horizontal="right" vertical="center" wrapText="1"/>
    </xf>
    <xf numFmtId="41" fontId="37" fillId="2" borderId="3" xfId="0" applyNumberFormat="1" applyFont="1" applyFill="1" applyBorder="1" applyAlignment="1">
      <alignment horizontal="right" vertical="center" wrapText="1"/>
    </xf>
    <xf numFmtId="10" fontId="26" fillId="0" borderId="3" xfId="0" applyNumberFormat="1" applyFont="1" applyBorder="1" applyAlignment="1">
      <alignment horizontal="right" vertical="center" wrapText="1"/>
    </xf>
    <xf numFmtId="49" fontId="30" fillId="2" borderId="3" xfId="0" quotePrefix="1" applyNumberFormat="1" applyFont="1" applyFill="1" applyBorder="1" applyAlignment="1">
      <alignment horizontal="left" vertical="center" wrapText="1"/>
    </xf>
    <xf numFmtId="0" fontId="25" fillId="0" borderId="3" xfId="0" applyFont="1" applyBorder="1"/>
    <xf numFmtId="0" fontId="24" fillId="0" borderId="3" xfId="0" applyFont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 wrapText="1"/>
    </xf>
    <xf numFmtId="41" fontId="24" fillId="0" borderId="3" xfId="0" quotePrefix="1" applyNumberFormat="1" applyFont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97</xdr:row>
      <xdr:rowOff>133350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200025</xdr:colOff>
      <xdr:row>89</xdr:row>
      <xdr:rowOff>133350</xdr:rowOff>
    </xdr:from>
    <xdr:ext cx="2000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workbookViewId="0">
      <pane xSplit="3" ySplit="3" topLeftCell="D142" activePane="bottomRight" state="frozen"/>
      <selection pane="topRight" activeCell="D1" sqref="D1"/>
      <selection pane="bottomLeft" activeCell="A4" sqref="A4"/>
      <selection pane="bottomRight" activeCell="C140" sqref="C140"/>
    </sheetView>
  </sheetViews>
  <sheetFormatPr defaultColWidth="12.5703125" defaultRowHeight="15" customHeight="1"/>
  <cols>
    <col min="1" max="1" width="6.28515625" customWidth="1"/>
    <col min="2" max="2" width="11.28515625" customWidth="1"/>
    <col min="3" max="3" width="31.85546875" bestFit="1" customWidth="1"/>
    <col min="4" max="5" width="10" bestFit="1" customWidth="1"/>
    <col min="6" max="7" width="12.5703125" bestFit="1" customWidth="1"/>
    <col min="8" max="8" width="8.140625" bestFit="1" customWidth="1"/>
    <col min="9" max="9" width="10.42578125" customWidth="1"/>
    <col min="10" max="10" width="10.5703125" customWidth="1"/>
    <col min="11" max="11" width="24.85546875" customWidth="1"/>
    <col min="12" max="12" width="14" customWidth="1"/>
    <col min="13" max="13" width="11.42578125" customWidth="1"/>
    <col min="14" max="19" width="8.85546875" customWidth="1"/>
  </cols>
  <sheetData>
    <row r="1" spans="1:26" ht="18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67"/>
      <c r="B2" s="68"/>
      <c r="C2" s="69"/>
      <c r="D2" s="70" t="s">
        <v>1</v>
      </c>
      <c r="E2" s="188" t="s">
        <v>2</v>
      </c>
      <c r="F2" s="185"/>
      <c r="G2" s="185"/>
      <c r="H2" s="185"/>
      <c r="I2" s="186" t="s">
        <v>10</v>
      </c>
      <c r="J2" s="186"/>
    </row>
    <row r="3" spans="1:26" ht="38.25">
      <c r="A3" s="73"/>
      <c r="B3" s="73"/>
      <c r="C3" s="69" t="s">
        <v>5</v>
      </c>
      <c r="D3" s="70" t="s">
        <v>6</v>
      </c>
      <c r="E3" s="70" t="s">
        <v>7</v>
      </c>
      <c r="F3" s="74" t="s">
        <v>8</v>
      </c>
      <c r="G3" s="75" t="s">
        <v>9</v>
      </c>
      <c r="H3" s="74" t="s">
        <v>6</v>
      </c>
      <c r="I3" s="76" t="s">
        <v>3</v>
      </c>
      <c r="J3" s="76" t="s">
        <v>4</v>
      </c>
    </row>
    <row r="4" spans="1:26" ht="12.75" customHeight="1">
      <c r="A4" s="73"/>
      <c r="B4" s="73"/>
      <c r="C4" s="69"/>
      <c r="D4" s="77"/>
      <c r="E4" s="78"/>
      <c r="F4" s="79"/>
      <c r="G4" s="80"/>
      <c r="H4" s="81"/>
      <c r="I4" s="82"/>
      <c r="J4" s="82"/>
      <c r="L4" s="4"/>
    </row>
    <row r="5" spans="1:26" ht="12.75" customHeight="1">
      <c r="A5" s="83" t="s">
        <v>11</v>
      </c>
      <c r="B5" s="83"/>
      <c r="C5" s="83"/>
      <c r="D5" s="84"/>
      <c r="E5" s="85"/>
      <c r="F5" s="85"/>
      <c r="G5" s="86"/>
      <c r="H5" s="85"/>
      <c r="I5" s="82"/>
      <c r="J5" s="82"/>
      <c r="L5" s="6"/>
      <c r="M5" s="7"/>
    </row>
    <row r="6" spans="1:26" ht="12.75" customHeight="1">
      <c r="A6" s="87" t="s">
        <v>12</v>
      </c>
      <c r="B6" s="87"/>
      <c r="C6" s="87"/>
      <c r="D6" s="88"/>
      <c r="E6" s="89"/>
      <c r="F6" s="89"/>
      <c r="G6" s="90"/>
      <c r="H6" s="89"/>
      <c r="I6" s="82"/>
      <c r="J6" s="82"/>
      <c r="L6" s="9"/>
      <c r="M6" s="7"/>
    </row>
    <row r="7" spans="1:26" ht="12.75" customHeight="1">
      <c r="A7" s="67"/>
      <c r="B7" s="91" t="s">
        <v>13</v>
      </c>
      <c r="C7" s="69"/>
      <c r="D7" s="88"/>
      <c r="E7" s="88"/>
      <c r="F7" s="88"/>
      <c r="G7" s="92"/>
      <c r="H7" s="88"/>
      <c r="I7" s="93"/>
      <c r="J7" s="93"/>
      <c r="L7" s="12"/>
    </row>
    <row r="8" spans="1:26" ht="12.75" customHeight="1">
      <c r="A8" s="67"/>
      <c r="B8" s="94" t="s">
        <v>14</v>
      </c>
      <c r="C8" s="95" t="s">
        <v>15</v>
      </c>
      <c r="D8" s="88">
        <v>150</v>
      </c>
      <c r="E8" s="88">
        <v>150</v>
      </c>
      <c r="F8" s="92">
        <v>150</v>
      </c>
      <c r="G8" s="92">
        <v>150</v>
      </c>
      <c r="H8" s="88"/>
      <c r="I8" s="93">
        <f t="shared" ref="I8:I10" si="0">(G8-D8)/D8</f>
        <v>0</v>
      </c>
      <c r="J8" s="96">
        <f t="shared" ref="J8:J10" si="1">G8-D8</f>
        <v>0</v>
      </c>
      <c r="L8" s="15"/>
    </row>
    <row r="9" spans="1:26" ht="12.75" customHeight="1">
      <c r="A9" s="67"/>
      <c r="B9" s="94" t="s">
        <v>16</v>
      </c>
      <c r="C9" s="95" t="s">
        <v>17</v>
      </c>
      <c r="D9" s="88">
        <v>30</v>
      </c>
      <c r="E9" s="88">
        <v>30</v>
      </c>
      <c r="F9" s="92">
        <v>30</v>
      </c>
      <c r="G9" s="92">
        <v>30</v>
      </c>
      <c r="H9" s="88"/>
      <c r="I9" s="93">
        <f t="shared" si="0"/>
        <v>0</v>
      </c>
      <c r="J9" s="96">
        <f t="shared" si="1"/>
        <v>0</v>
      </c>
      <c r="K9" s="16"/>
    </row>
    <row r="10" spans="1:26" ht="12.75" customHeight="1">
      <c r="A10" s="97"/>
      <c r="B10" s="68"/>
      <c r="C10" s="98" t="s">
        <v>18</v>
      </c>
      <c r="D10" s="99">
        <f t="shared" ref="D10:G10" si="2">SUM(D8:D9)</f>
        <v>180</v>
      </c>
      <c r="E10" s="100">
        <f t="shared" si="2"/>
        <v>180</v>
      </c>
      <c r="F10" s="101">
        <f t="shared" si="2"/>
        <v>180</v>
      </c>
      <c r="G10" s="101">
        <f t="shared" si="2"/>
        <v>180</v>
      </c>
      <c r="H10" s="99"/>
      <c r="I10" s="93">
        <f t="shared" si="0"/>
        <v>0</v>
      </c>
      <c r="J10" s="96">
        <f t="shared" si="1"/>
        <v>0</v>
      </c>
    </row>
    <row r="11" spans="1:26" ht="12.75" customHeight="1">
      <c r="A11" s="102"/>
      <c r="B11" s="103" t="s">
        <v>19</v>
      </c>
      <c r="C11" s="72"/>
      <c r="D11" s="88"/>
      <c r="E11" s="88"/>
      <c r="F11" s="92"/>
      <c r="G11" s="92"/>
      <c r="H11" s="88"/>
      <c r="I11" s="93"/>
      <c r="J11" s="96"/>
    </row>
    <row r="12" spans="1:26" ht="12.75" customHeight="1">
      <c r="A12" s="67"/>
      <c r="B12" s="94" t="s">
        <v>20</v>
      </c>
      <c r="C12" s="95" t="s">
        <v>21</v>
      </c>
      <c r="D12" s="88">
        <v>2000</v>
      </c>
      <c r="E12" s="88">
        <v>2000</v>
      </c>
      <c r="F12" s="92">
        <v>2000</v>
      </c>
      <c r="G12" s="92">
        <v>2000</v>
      </c>
      <c r="H12" s="88"/>
      <c r="I12" s="93">
        <f t="shared" ref="I12:I18" si="3">(G12-D12)/D12</f>
        <v>0</v>
      </c>
      <c r="J12" s="96">
        <f t="shared" ref="J12:J19" si="4">G12-D12</f>
        <v>0</v>
      </c>
      <c r="K12" s="19"/>
    </row>
    <row r="13" spans="1:26" ht="12.75" customHeight="1">
      <c r="A13" s="67"/>
      <c r="B13" s="94" t="s">
        <v>22</v>
      </c>
      <c r="C13" s="95" t="s">
        <v>23</v>
      </c>
      <c r="D13" s="88">
        <v>3000</v>
      </c>
      <c r="E13" s="88">
        <v>3000</v>
      </c>
      <c r="F13" s="92">
        <v>3000</v>
      </c>
      <c r="G13" s="92">
        <v>3000</v>
      </c>
      <c r="H13" s="88"/>
      <c r="I13" s="93">
        <f t="shared" si="3"/>
        <v>0</v>
      </c>
      <c r="J13" s="96">
        <f t="shared" si="4"/>
        <v>0</v>
      </c>
      <c r="K13" s="19"/>
    </row>
    <row r="14" spans="1:26" ht="22.5" customHeight="1">
      <c r="A14" s="67"/>
      <c r="B14" s="104" t="s">
        <v>24</v>
      </c>
      <c r="C14" s="95" t="s">
        <v>25</v>
      </c>
      <c r="D14" s="88">
        <v>2000</v>
      </c>
      <c r="E14" s="88">
        <v>2500</v>
      </c>
      <c r="F14" s="92">
        <v>2500</v>
      </c>
      <c r="G14" s="92">
        <v>2500</v>
      </c>
      <c r="H14" s="88"/>
      <c r="I14" s="93">
        <f t="shared" si="3"/>
        <v>0.25</v>
      </c>
      <c r="J14" s="96">
        <f t="shared" si="4"/>
        <v>500</v>
      </c>
      <c r="K14" s="19"/>
    </row>
    <row r="15" spans="1:26" ht="12.75" customHeight="1">
      <c r="A15" s="67"/>
      <c r="B15" s="94" t="s">
        <v>26</v>
      </c>
      <c r="C15" s="95" t="s">
        <v>27</v>
      </c>
      <c r="D15" s="88">
        <v>4000</v>
      </c>
      <c r="E15" s="88">
        <v>4000</v>
      </c>
      <c r="F15" s="92">
        <v>4000</v>
      </c>
      <c r="G15" s="92">
        <v>4000</v>
      </c>
      <c r="H15" s="88"/>
      <c r="I15" s="93">
        <f t="shared" si="3"/>
        <v>0</v>
      </c>
      <c r="J15" s="96">
        <f t="shared" si="4"/>
        <v>0</v>
      </c>
    </row>
    <row r="16" spans="1:26" ht="24" customHeight="1">
      <c r="A16" s="67"/>
      <c r="B16" s="94" t="s">
        <v>28</v>
      </c>
      <c r="C16" s="95" t="s">
        <v>29</v>
      </c>
      <c r="D16" s="88">
        <v>2850</v>
      </c>
      <c r="E16" s="88">
        <v>3500</v>
      </c>
      <c r="F16" s="92">
        <v>3500</v>
      </c>
      <c r="G16" s="92">
        <v>3500</v>
      </c>
      <c r="H16" s="88"/>
      <c r="I16" s="93">
        <f t="shared" si="3"/>
        <v>0.22807017543859648</v>
      </c>
      <c r="J16" s="96">
        <f t="shared" si="4"/>
        <v>650</v>
      </c>
      <c r="K16" s="18"/>
    </row>
    <row r="17" spans="1:14" ht="12.75" customHeight="1">
      <c r="A17" s="67"/>
      <c r="B17" s="94" t="s">
        <v>30</v>
      </c>
      <c r="C17" s="105" t="s">
        <v>31</v>
      </c>
      <c r="D17" s="88">
        <v>27000</v>
      </c>
      <c r="E17" s="88">
        <v>22000</v>
      </c>
      <c r="F17" s="92">
        <v>22000</v>
      </c>
      <c r="G17" s="92">
        <v>22000</v>
      </c>
      <c r="H17" s="88"/>
      <c r="I17" s="93">
        <f t="shared" si="3"/>
        <v>-0.18518518518518517</v>
      </c>
      <c r="J17" s="96">
        <f t="shared" si="4"/>
        <v>-5000</v>
      </c>
      <c r="K17" s="21"/>
    </row>
    <row r="18" spans="1:14" ht="12.75" customHeight="1">
      <c r="A18" s="67"/>
      <c r="B18" s="94" t="s">
        <v>32</v>
      </c>
      <c r="C18" s="95" t="s">
        <v>33</v>
      </c>
      <c r="D18" s="88">
        <v>3000</v>
      </c>
      <c r="E18" s="88">
        <v>5000</v>
      </c>
      <c r="F18" s="92">
        <v>5000</v>
      </c>
      <c r="G18" s="92">
        <v>5000</v>
      </c>
      <c r="H18" s="88"/>
      <c r="I18" s="93">
        <f t="shared" si="3"/>
        <v>0.66666666666666663</v>
      </c>
      <c r="J18" s="96">
        <f t="shared" si="4"/>
        <v>2000</v>
      </c>
      <c r="K18" s="19"/>
    </row>
    <row r="19" spans="1:14" ht="12.75" customHeight="1">
      <c r="A19" s="102"/>
      <c r="B19" s="103"/>
      <c r="C19" s="106" t="s">
        <v>34</v>
      </c>
      <c r="D19" s="107"/>
      <c r="E19" s="107">
        <v>24700</v>
      </c>
      <c r="F19" s="108">
        <v>24700</v>
      </c>
      <c r="G19" s="108">
        <v>24700</v>
      </c>
      <c r="H19" s="88"/>
      <c r="I19" s="109" t="s">
        <v>35</v>
      </c>
      <c r="J19" s="96">
        <f t="shared" si="4"/>
        <v>24700</v>
      </c>
      <c r="N19" s="19"/>
    </row>
    <row r="20" spans="1:14" ht="12.75" customHeight="1">
      <c r="A20" s="102"/>
      <c r="B20" s="103" t="s">
        <v>36</v>
      </c>
      <c r="C20" s="110"/>
      <c r="D20" s="88"/>
      <c r="E20" s="88"/>
      <c r="F20" s="92"/>
      <c r="G20" s="92"/>
      <c r="H20" s="88"/>
      <c r="I20" s="93"/>
      <c r="J20" s="96"/>
      <c r="N20" s="19"/>
    </row>
    <row r="21" spans="1:14" ht="12.75" customHeight="1">
      <c r="A21" s="67"/>
      <c r="B21" s="94" t="s">
        <v>37</v>
      </c>
      <c r="C21" s="95" t="s">
        <v>38</v>
      </c>
      <c r="D21" s="88">
        <v>57200</v>
      </c>
      <c r="E21" s="107">
        <v>60060</v>
      </c>
      <c r="F21" s="92">
        <v>60060</v>
      </c>
      <c r="G21" s="92">
        <v>60060</v>
      </c>
      <c r="H21" s="88"/>
      <c r="I21" s="93">
        <f t="shared" ref="I21:I23" si="5">(G21-D21)/D21</f>
        <v>0.05</v>
      </c>
      <c r="J21" s="96">
        <f t="shared" ref="J21:J23" si="6">G21-D21</f>
        <v>2860</v>
      </c>
      <c r="K21" s="19"/>
      <c r="L21" s="23"/>
    </row>
    <row r="22" spans="1:14" ht="12.75" customHeight="1">
      <c r="A22" s="67"/>
      <c r="B22" s="94" t="s">
        <v>39</v>
      </c>
      <c r="C22" s="95" t="s">
        <v>40</v>
      </c>
      <c r="D22" s="88">
        <v>750</v>
      </c>
      <c r="E22" s="88">
        <v>750</v>
      </c>
      <c r="F22" s="92">
        <v>750</v>
      </c>
      <c r="G22" s="92">
        <v>750</v>
      </c>
      <c r="H22" s="88"/>
      <c r="I22" s="93">
        <f t="shared" si="5"/>
        <v>0</v>
      </c>
      <c r="J22" s="96">
        <f t="shared" si="6"/>
        <v>0</v>
      </c>
    </row>
    <row r="23" spans="1:14" ht="12.75" customHeight="1">
      <c r="A23" s="67"/>
      <c r="B23" s="68"/>
      <c r="C23" s="111" t="s">
        <v>18</v>
      </c>
      <c r="D23" s="100">
        <f t="shared" ref="D23:G23" si="7">SUM(D12:D22)</f>
        <v>101800</v>
      </c>
      <c r="E23" s="100">
        <f t="shared" si="7"/>
        <v>127510</v>
      </c>
      <c r="F23" s="101">
        <f t="shared" si="7"/>
        <v>127510</v>
      </c>
      <c r="G23" s="101">
        <f t="shared" si="7"/>
        <v>127510</v>
      </c>
      <c r="H23" s="99"/>
      <c r="I23" s="93">
        <f t="shared" si="5"/>
        <v>0.25255402750491157</v>
      </c>
      <c r="J23" s="96">
        <f t="shared" si="6"/>
        <v>25710</v>
      </c>
    </row>
    <row r="24" spans="1:14" ht="12.75" customHeight="1">
      <c r="A24" s="102"/>
      <c r="B24" s="112" t="s">
        <v>41</v>
      </c>
      <c r="C24" s="113"/>
      <c r="D24" s="88"/>
      <c r="E24" s="88"/>
      <c r="F24" s="92"/>
      <c r="G24" s="92"/>
      <c r="H24" s="88"/>
      <c r="I24" s="93"/>
      <c r="J24" s="96"/>
    </row>
    <row r="25" spans="1:14" ht="12.75" customHeight="1">
      <c r="A25" s="67"/>
      <c r="B25" s="94" t="s">
        <v>42</v>
      </c>
      <c r="C25" s="69" t="s">
        <v>43</v>
      </c>
      <c r="D25" s="88">
        <v>150</v>
      </c>
      <c r="E25" s="88">
        <v>150</v>
      </c>
      <c r="F25" s="92">
        <v>150</v>
      </c>
      <c r="G25" s="92">
        <v>150</v>
      </c>
      <c r="H25" s="88"/>
      <c r="I25" s="93">
        <f t="shared" ref="I25:I27" si="8">(G25-D25)/D25</f>
        <v>0</v>
      </c>
      <c r="J25" s="96">
        <f t="shared" ref="J25:J27" si="9">G25-D25</f>
        <v>0</v>
      </c>
    </row>
    <row r="26" spans="1:14" ht="12.75" customHeight="1">
      <c r="A26" s="67"/>
      <c r="B26" s="94" t="s">
        <v>44</v>
      </c>
      <c r="C26" s="69" t="s">
        <v>45</v>
      </c>
      <c r="D26" s="88">
        <v>10000</v>
      </c>
      <c r="E26" s="88">
        <v>5000</v>
      </c>
      <c r="F26" s="92">
        <v>5000</v>
      </c>
      <c r="G26" s="92">
        <v>5000</v>
      </c>
      <c r="H26" s="88"/>
      <c r="I26" s="93">
        <f t="shared" si="8"/>
        <v>-0.5</v>
      </c>
      <c r="J26" s="96">
        <f t="shared" si="9"/>
        <v>-5000</v>
      </c>
      <c r="K26" s="19"/>
      <c r="L26" s="25"/>
      <c r="M26" s="8"/>
      <c r="N26" s="16"/>
    </row>
    <row r="27" spans="1:14" ht="12.75" customHeight="1">
      <c r="A27" s="67"/>
      <c r="B27" s="94"/>
      <c r="C27" s="114" t="s">
        <v>18</v>
      </c>
      <c r="D27" s="99">
        <f t="shared" ref="D27:G27" si="10">SUM(D25:D26)</f>
        <v>10150</v>
      </c>
      <c r="E27" s="99">
        <f t="shared" si="10"/>
        <v>5150</v>
      </c>
      <c r="F27" s="101">
        <f t="shared" si="10"/>
        <v>5150</v>
      </c>
      <c r="G27" s="101">
        <f t="shared" si="10"/>
        <v>5150</v>
      </c>
      <c r="H27" s="99"/>
      <c r="I27" s="93">
        <f t="shared" si="8"/>
        <v>-0.49261083743842365</v>
      </c>
      <c r="J27" s="96">
        <f t="shared" si="9"/>
        <v>-5000</v>
      </c>
      <c r="K27" s="8"/>
      <c r="L27" s="26"/>
      <c r="M27" s="8"/>
      <c r="N27" s="19"/>
    </row>
    <row r="28" spans="1:14" ht="12.75" customHeight="1">
      <c r="A28" s="102"/>
      <c r="B28" s="115" t="s">
        <v>46</v>
      </c>
      <c r="C28" s="116"/>
      <c r="D28" s="88"/>
      <c r="E28" s="88"/>
      <c r="F28" s="92"/>
      <c r="G28" s="92"/>
      <c r="H28" s="88"/>
      <c r="I28" s="93"/>
      <c r="J28" s="96"/>
      <c r="L28" s="26"/>
      <c r="M28" s="8"/>
      <c r="N28" s="8"/>
    </row>
    <row r="29" spans="1:14" ht="12.75" customHeight="1">
      <c r="A29" s="67"/>
      <c r="B29" s="94" t="s">
        <v>47</v>
      </c>
      <c r="C29" s="95" t="s">
        <v>38</v>
      </c>
      <c r="D29" s="88">
        <v>12730</v>
      </c>
      <c r="E29" s="117">
        <f>+D29*1.05</f>
        <v>13366.5</v>
      </c>
      <c r="F29" s="118">
        <v>13366.5</v>
      </c>
      <c r="G29" s="118">
        <v>13366.5</v>
      </c>
      <c r="H29" s="88"/>
      <c r="I29" s="93">
        <f t="shared" ref="I29:I31" si="11">(G29-D29)/D29</f>
        <v>0.05</v>
      </c>
      <c r="J29" s="96">
        <f t="shared" ref="J29:J31" si="12">G29-D29</f>
        <v>636.5</v>
      </c>
      <c r="K29" s="27"/>
      <c r="L29" s="26"/>
      <c r="M29" s="8"/>
      <c r="N29" s="8"/>
    </row>
    <row r="30" spans="1:14" ht="15" customHeight="1">
      <c r="A30" s="67"/>
      <c r="B30" s="94" t="s">
        <v>48</v>
      </c>
      <c r="C30" s="95" t="s">
        <v>40</v>
      </c>
      <c r="D30" s="88">
        <v>6960</v>
      </c>
      <c r="E30" s="88">
        <v>6960</v>
      </c>
      <c r="F30" s="92">
        <v>6960</v>
      </c>
      <c r="G30" s="92">
        <v>6960</v>
      </c>
      <c r="H30" s="88"/>
      <c r="I30" s="93">
        <f t="shared" si="11"/>
        <v>0</v>
      </c>
      <c r="J30" s="96">
        <f t="shared" si="12"/>
        <v>0</v>
      </c>
      <c r="L30" s="24"/>
      <c r="M30" s="8"/>
      <c r="N30" s="8"/>
    </row>
    <row r="31" spans="1:14" ht="12.75" customHeight="1">
      <c r="A31" s="67"/>
      <c r="B31" s="68"/>
      <c r="C31" s="119" t="s">
        <v>18</v>
      </c>
      <c r="D31" s="99">
        <f t="shared" ref="D31:G31" si="13">SUM(D29:D30)</f>
        <v>19690</v>
      </c>
      <c r="E31" s="99">
        <f t="shared" si="13"/>
        <v>20326.5</v>
      </c>
      <c r="F31" s="101">
        <f t="shared" si="13"/>
        <v>20326.5</v>
      </c>
      <c r="G31" s="101">
        <f t="shared" si="13"/>
        <v>20326.5</v>
      </c>
      <c r="H31" s="99"/>
      <c r="I31" s="93">
        <f t="shared" si="11"/>
        <v>3.2326053834433724E-2</v>
      </c>
      <c r="J31" s="96">
        <f t="shared" si="12"/>
        <v>636.5</v>
      </c>
      <c r="L31" s="26"/>
      <c r="M31" s="8"/>
      <c r="N31" s="8"/>
    </row>
    <row r="32" spans="1:14" ht="12.75" customHeight="1">
      <c r="A32" s="116"/>
      <c r="B32" s="115" t="s">
        <v>49</v>
      </c>
      <c r="C32" s="120"/>
      <c r="D32" s="88"/>
      <c r="E32" s="88"/>
      <c r="F32" s="92"/>
      <c r="G32" s="92"/>
      <c r="H32" s="88"/>
      <c r="I32" s="93"/>
      <c r="J32" s="96"/>
      <c r="L32" s="19"/>
      <c r="M32" s="8"/>
      <c r="N32" s="8"/>
    </row>
    <row r="33" spans="1:15" ht="12.75" customHeight="1">
      <c r="A33" s="67"/>
      <c r="B33" s="94" t="s">
        <v>50</v>
      </c>
      <c r="C33" s="95" t="s">
        <v>21</v>
      </c>
      <c r="D33" s="88">
        <v>3200</v>
      </c>
      <c r="E33" s="88">
        <v>3200</v>
      </c>
      <c r="F33" s="92">
        <v>3200</v>
      </c>
      <c r="G33" s="92">
        <v>3200</v>
      </c>
      <c r="H33" s="88"/>
      <c r="I33" s="93">
        <f t="shared" ref="I33:I37" si="14">(G33-D33)/D33</f>
        <v>0</v>
      </c>
      <c r="J33" s="96">
        <f t="shared" ref="J33:J37" si="15">G33-D33</f>
        <v>0</v>
      </c>
      <c r="L33" s="19"/>
      <c r="M33" s="8"/>
      <c r="N33" s="8"/>
    </row>
    <row r="34" spans="1:15" ht="12.75" customHeight="1">
      <c r="A34" s="67"/>
      <c r="B34" s="94" t="s">
        <v>51</v>
      </c>
      <c r="C34" s="95" t="s">
        <v>23</v>
      </c>
      <c r="D34" s="88">
        <v>4800</v>
      </c>
      <c r="E34" s="88">
        <v>4800</v>
      </c>
      <c r="F34" s="92">
        <v>4800</v>
      </c>
      <c r="G34" s="92">
        <v>4800</v>
      </c>
      <c r="H34" s="88"/>
      <c r="I34" s="93">
        <f t="shared" si="14"/>
        <v>0</v>
      </c>
      <c r="J34" s="96">
        <f t="shared" si="15"/>
        <v>0</v>
      </c>
      <c r="L34" s="19"/>
      <c r="M34" s="19"/>
      <c r="N34" s="19"/>
      <c r="O34" s="19"/>
    </row>
    <row r="35" spans="1:15" ht="12.75" customHeight="1">
      <c r="A35" s="67"/>
      <c r="B35" s="94" t="s">
        <v>52</v>
      </c>
      <c r="C35" s="95" t="s">
        <v>53</v>
      </c>
      <c r="D35" s="88">
        <v>12000</v>
      </c>
      <c r="E35" s="88">
        <v>12100</v>
      </c>
      <c r="F35" s="92">
        <v>12100</v>
      </c>
      <c r="G35" s="92">
        <v>12100</v>
      </c>
      <c r="H35" s="88"/>
      <c r="I35" s="93">
        <f t="shared" si="14"/>
        <v>8.3333333333333332E-3</v>
      </c>
      <c r="J35" s="96">
        <f t="shared" si="15"/>
        <v>100</v>
      </c>
      <c r="K35" s="28"/>
      <c r="L35" s="19"/>
      <c r="M35" s="19"/>
      <c r="N35" s="19"/>
      <c r="O35" s="19"/>
    </row>
    <row r="36" spans="1:15" ht="12.75" customHeight="1">
      <c r="A36" s="67"/>
      <c r="B36" s="94" t="s">
        <v>54</v>
      </c>
      <c r="C36" s="95" t="s">
        <v>40</v>
      </c>
      <c r="D36" s="88">
        <v>8500</v>
      </c>
      <c r="E36" s="88">
        <v>8500</v>
      </c>
      <c r="F36" s="92">
        <v>8500</v>
      </c>
      <c r="G36" s="92">
        <v>8500</v>
      </c>
      <c r="H36" s="88"/>
      <c r="I36" s="93">
        <f t="shared" si="14"/>
        <v>0</v>
      </c>
      <c r="J36" s="96">
        <f t="shared" si="15"/>
        <v>0</v>
      </c>
      <c r="L36" s="26"/>
      <c r="M36" s="8"/>
      <c r="N36" s="19"/>
    </row>
    <row r="37" spans="1:15" ht="12.75" customHeight="1">
      <c r="A37" s="67"/>
      <c r="B37" s="68"/>
      <c r="C37" s="119" t="s">
        <v>18</v>
      </c>
      <c r="D37" s="99">
        <f t="shared" ref="D37:G37" si="16">SUM(D33:D36)</f>
        <v>28500</v>
      </c>
      <c r="E37" s="99">
        <f t="shared" si="16"/>
        <v>28600</v>
      </c>
      <c r="F37" s="101">
        <f t="shared" si="16"/>
        <v>28600</v>
      </c>
      <c r="G37" s="101">
        <f t="shared" si="16"/>
        <v>28600</v>
      </c>
      <c r="H37" s="99"/>
      <c r="I37" s="93">
        <f t="shared" si="14"/>
        <v>3.5087719298245615E-3</v>
      </c>
      <c r="J37" s="96">
        <f t="shared" si="15"/>
        <v>100</v>
      </c>
      <c r="L37" s="26"/>
      <c r="M37" s="8"/>
      <c r="N37" s="19"/>
    </row>
    <row r="38" spans="1:15" ht="12.75" customHeight="1">
      <c r="A38" s="102"/>
      <c r="B38" s="115" t="s">
        <v>55</v>
      </c>
      <c r="C38" s="120"/>
      <c r="D38" s="88"/>
      <c r="E38" s="88"/>
      <c r="F38" s="92"/>
      <c r="G38" s="92"/>
      <c r="H38" s="88"/>
      <c r="I38" s="93"/>
      <c r="J38" s="96"/>
      <c r="M38" s="29"/>
      <c r="N38" s="19"/>
    </row>
    <row r="39" spans="1:15" ht="12.75" customHeight="1">
      <c r="A39" s="67"/>
      <c r="B39" s="94" t="s">
        <v>56</v>
      </c>
      <c r="C39" s="95" t="s">
        <v>38</v>
      </c>
      <c r="D39" s="88">
        <v>12730</v>
      </c>
      <c r="E39" s="117">
        <f>+D39*1.05</f>
        <v>13366.5</v>
      </c>
      <c r="F39" s="92">
        <v>13366.5</v>
      </c>
      <c r="G39" s="92">
        <v>13366.5</v>
      </c>
      <c r="H39" s="88"/>
      <c r="I39" s="93">
        <f t="shared" ref="I39:I44" si="17">(G39-D39)/D39</f>
        <v>0.05</v>
      </c>
      <c r="J39" s="96">
        <f t="shared" ref="J39:J44" si="18">G39-D39</f>
        <v>636.5</v>
      </c>
      <c r="K39" s="28"/>
    </row>
    <row r="40" spans="1:15" ht="12.75" customHeight="1">
      <c r="A40" s="67"/>
      <c r="B40" s="94" t="s">
        <v>57</v>
      </c>
      <c r="C40" s="95" t="s">
        <v>58</v>
      </c>
      <c r="D40" s="88">
        <v>1000</v>
      </c>
      <c r="E40" s="88">
        <v>1000</v>
      </c>
      <c r="F40" s="92">
        <v>1000</v>
      </c>
      <c r="G40" s="92">
        <v>1000</v>
      </c>
      <c r="H40" s="88"/>
      <c r="I40" s="93">
        <f t="shared" si="17"/>
        <v>0</v>
      </c>
      <c r="J40" s="96">
        <f t="shared" si="18"/>
        <v>0</v>
      </c>
      <c r="K40" s="28"/>
    </row>
    <row r="41" spans="1:15" ht="12.75" customHeight="1">
      <c r="A41" s="67"/>
      <c r="B41" s="94" t="s">
        <v>59</v>
      </c>
      <c r="C41" s="95" t="s">
        <v>40</v>
      </c>
      <c r="D41" s="88">
        <v>1520</v>
      </c>
      <c r="E41" s="88">
        <v>1540</v>
      </c>
      <c r="F41" s="92">
        <v>1540</v>
      </c>
      <c r="G41" s="92">
        <v>1540</v>
      </c>
      <c r="H41" s="88"/>
      <c r="I41" s="93">
        <f t="shared" si="17"/>
        <v>1.3157894736842105E-2</v>
      </c>
      <c r="J41" s="96">
        <f t="shared" si="18"/>
        <v>20</v>
      </c>
    </row>
    <row r="42" spans="1:15" ht="12.75" customHeight="1">
      <c r="A42" s="67"/>
      <c r="B42" s="104" t="s">
        <v>60</v>
      </c>
      <c r="C42" s="95" t="s">
        <v>61</v>
      </c>
      <c r="D42" s="88">
        <v>12000</v>
      </c>
      <c r="E42" s="88">
        <v>12000</v>
      </c>
      <c r="F42" s="92">
        <v>12000</v>
      </c>
      <c r="G42" s="92">
        <v>12000</v>
      </c>
      <c r="H42" s="88"/>
      <c r="I42" s="93">
        <f t="shared" si="17"/>
        <v>0</v>
      </c>
      <c r="J42" s="96">
        <f t="shared" si="18"/>
        <v>0</v>
      </c>
    </row>
    <row r="43" spans="1:15" ht="12.75" customHeight="1">
      <c r="A43" s="67"/>
      <c r="B43" s="104" t="s">
        <v>62</v>
      </c>
      <c r="C43" s="95" t="s">
        <v>63</v>
      </c>
      <c r="D43" s="88">
        <v>2000</v>
      </c>
      <c r="E43" s="88">
        <v>2200</v>
      </c>
      <c r="F43" s="92">
        <v>2200</v>
      </c>
      <c r="G43" s="92">
        <v>2200</v>
      </c>
      <c r="H43" s="88"/>
      <c r="I43" s="93">
        <f t="shared" si="17"/>
        <v>0.1</v>
      </c>
      <c r="J43" s="96">
        <f t="shared" si="18"/>
        <v>200</v>
      </c>
    </row>
    <row r="44" spans="1:15" ht="12.75" customHeight="1">
      <c r="A44" s="67"/>
      <c r="B44" s="68"/>
      <c r="C44" s="98" t="s">
        <v>18</v>
      </c>
      <c r="D44" s="99">
        <f t="shared" ref="D44:G44" si="19">SUM(D39:D43)</f>
        <v>29250</v>
      </c>
      <c r="E44" s="99">
        <f t="shared" si="19"/>
        <v>30106.5</v>
      </c>
      <c r="F44" s="101">
        <f t="shared" si="19"/>
        <v>30106.5</v>
      </c>
      <c r="G44" s="101">
        <f t="shared" si="19"/>
        <v>30106.5</v>
      </c>
      <c r="H44" s="99"/>
      <c r="I44" s="93">
        <f t="shared" si="17"/>
        <v>2.9282051282051282E-2</v>
      </c>
      <c r="J44" s="96">
        <f t="shared" si="18"/>
        <v>856.5</v>
      </c>
    </row>
    <row r="45" spans="1:15" ht="12.75" customHeight="1">
      <c r="A45" s="102"/>
      <c r="B45" s="115" t="s">
        <v>64</v>
      </c>
      <c r="C45" s="120"/>
      <c r="D45" s="88"/>
      <c r="E45" s="88"/>
      <c r="F45" s="92"/>
      <c r="G45" s="92"/>
      <c r="H45" s="88"/>
      <c r="I45" s="93"/>
      <c r="J45" s="96"/>
    </row>
    <row r="46" spans="1:15" ht="12.75" customHeight="1">
      <c r="A46" s="67"/>
      <c r="B46" s="94" t="s">
        <v>65</v>
      </c>
      <c r="C46" s="95" t="s">
        <v>38</v>
      </c>
      <c r="D46" s="88">
        <v>12730</v>
      </c>
      <c r="E46" s="117">
        <f>+D46*1.05</f>
        <v>13366.5</v>
      </c>
      <c r="F46" s="92">
        <v>13366</v>
      </c>
      <c r="G46" s="92">
        <v>13366</v>
      </c>
      <c r="H46" s="88"/>
      <c r="I46" s="93">
        <f t="shared" ref="I46:I49" si="20">(G46-D46)/D46</f>
        <v>4.9960722702278082E-2</v>
      </c>
      <c r="J46" s="96">
        <f t="shared" ref="J46:J49" si="21">G46-D46</f>
        <v>636</v>
      </c>
      <c r="K46" s="28"/>
    </row>
    <row r="47" spans="1:15" ht="12.75" customHeight="1">
      <c r="A47" s="67"/>
      <c r="B47" s="94" t="s">
        <v>66</v>
      </c>
      <c r="C47" s="95" t="s">
        <v>40</v>
      </c>
      <c r="D47" s="88">
        <v>5350</v>
      </c>
      <c r="E47" s="88">
        <v>4550</v>
      </c>
      <c r="F47" s="92">
        <v>4550</v>
      </c>
      <c r="G47" s="92">
        <v>4550</v>
      </c>
      <c r="H47" s="88"/>
      <c r="I47" s="93">
        <f t="shared" si="20"/>
        <v>-0.14953271028037382</v>
      </c>
      <c r="J47" s="96">
        <f t="shared" si="21"/>
        <v>-800</v>
      </c>
    </row>
    <row r="48" spans="1:15" ht="12.75" customHeight="1">
      <c r="A48" s="67"/>
      <c r="B48" s="94" t="s">
        <v>67</v>
      </c>
      <c r="C48" s="95" t="s">
        <v>68</v>
      </c>
      <c r="D48" s="88">
        <v>2050</v>
      </c>
      <c r="E48" s="121">
        <v>2050</v>
      </c>
      <c r="F48" s="108">
        <v>2050</v>
      </c>
      <c r="G48" s="108">
        <v>2050</v>
      </c>
      <c r="H48" s="88"/>
      <c r="I48" s="93">
        <f t="shared" si="20"/>
        <v>0</v>
      </c>
      <c r="J48" s="96">
        <f t="shared" si="21"/>
        <v>0</v>
      </c>
    </row>
    <row r="49" spans="1:11" ht="12.75" customHeight="1">
      <c r="A49" s="67"/>
      <c r="B49" s="94"/>
      <c r="C49" s="119" t="s">
        <v>18</v>
      </c>
      <c r="D49" s="100">
        <f t="shared" ref="D49:G49" si="22">SUM(D46:D48)</f>
        <v>20130</v>
      </c>
      <c r="E49" s="100">
        <f t="shared" si="22"/>
        <v>19966.5</v>
      </c>
      <c r="F49" s="122">
        <f t="shared" si="22"/>
        <v>19966</v>
      </c>
      <c r="G49" s="122">
        <f t="shared" si="22"/>
        <v>19966</v>
      </c>
      <c r="H49" s="100"/>
      <c r="I49" s="93">
        <f t="shared" si="20"/>
        <v>-8.1470442126179831E-3</v>
      </c>
      <c r="J49" s="96">
        <f t="shared" si="21"/>
        <v>-164</v>
      </c>
    </row>
    <row r="50" spans="1:11" ht="12.75" customHeight="1">
      <c r="A50" s="120"/>
      <c r="B50" s="123" t="s">
        <v>69</v>
      </c>
      <c r="C50" s="120"/>
      <c r="D50" s="88"/>
      <c r="E50" s="88"/>
      <c r="F50" s="92"/>
      <c r="G50" s="92"/>
      <c r="H50" s="88"/>
      <c r="I50" s="93"/>
      <c r="J50" s="96"/>
    </row>
    <row r="51" spans="1:11" ht="12.75" customHeight="1">
      <c r="A51" s="67"/>
      <c r="B51" s="94" t="s">
        <v>70</v>
      </c>
      <c r="C51" s="69" t="s">
        <v>71</v>
      </c>
      <c r="D51" s="88">
        <v>5000</v>
      </c>
      <c r="E51" s="88">
        <v>7000</v>
      </c>
      <c r="F51" s="92">
        <v>7000</v>
      </c>
      <c r="G51" s="92">
        <v>7000</v>
      </c>
      <c r="H51" s="88"/>
      <c r="I51" s="93">
        <f t="shared" ref="I51:I52" si="23">(G51-D51)/D51</f>
        <v>0.4</v>
      </c>
      <c r="J51" s="96">
        <f t="shared" ref="J51:J52" si="24">G51-D51</f>
        <v>2000</v>
      </c>
      <c r="K51" s="19"/>
    </row>
    <row r="52" spans="1:11" ht="12.75" customHeight="1">
      <c r="A52" s="67"/>
      <c r="B52" s="94"/>
      <c r="C52" s="119" t="s">
        <v>18</v>
      </c>
      <c r="D52" s="99">
        <f t="shared" ref="D52:G52" si="25">SUM(D51)</f>
        <v>5000</v>
      </c>
      <c r="E52" s="99">
        <f t="shared" si="25"/>
        <v>7000</v>
      </c>
      <c r="F52" s="101">
        <f t="shared" si="25"/>
        <v>7000</v>
      </c>
      <c r="G52" s="101">
        <f t="shared" si="25"/>
        <v>7000</v>
      </c>
      <c r="H52" s="99"/>
      <c r="I52" s="93">
        <f t="shared" si="23"/>
        <v>0.4</v>
      </c>
      <c r="J52" s="96">
        <f t="shared" si="24"/>
        <v>2000</v>
      </c>
    </row>
    <row r="53" spans="1:11" ht="12.75" customHeight="1">
      <c r="A53" s="120"/>
      <c r="B53" s="123" t="s">
        <v>72</v>
      </c>
      <c r="C53" s="120"/>
      <c r="D53" s="88"/>
      <c r="E53" s="88"/>
      <c r="F53" s="92"/>
      <c r="G53" s="92"/>
      <c r="H53" s="88"/>
      <c r="I53" s="93"/>
      <c r="J53" s="96"/>
    </row>
    <row r="54" spans="1:11" ht="12.75" customHeight="1">
      <c r="A54" s="67"/>
      <c r="B54" s="94" t="s">
        <v>73</v>
      </c>
      <c r="C54" s="95" t="s">
        <v>38</v>
      </c>
      <c r="D54" s="88">
        <v>10000</v>
      </c>
      <c r="E54" s="88">
        <v>14275</v>
      </c>
      <c r="F54" s="92">
        <v>14275</v>
      </c>
      <c r="G54" s="92">
        <v>14275</v>
      </c>
      <c r="H54" s="88"/>
      <c r="I54" s="93">
        <f t="shared" ref="I54:I57" si="26">(G54-D54)/D54</f>
        <v>0.42749999999999999</v>
      </c>
      <c r="J54" s="96">
        <f t="shared" ref="J54:J57" si="27">G54-D54</f>
        <v>4275</v>
      </c>
      <c r="K54" s="19"/>
    </row>
    <row r="55" spans="1:11" ht="12.75" customHeight="1">
      <c r="A55" s="67"/>
      <c r="B55" s="94" t="s">
        <v>74</v>
      </c>
      <c r="C55" s="95" t="s">
        <v>40</v>
      </c>
      <c r="D55" s="88">
        <v>1400</v>
      </c>
      <c r="E55" s="88">
        <v>1445</v>
      </c>
      <c r="F55" s="92">
        <v>1445</v>
      </c>
      <c r="G55" s="92">
        <v>1445</v>
      </c>
      <c r="H55" s="88"/>
      <c r="I55" s="93">
        <f t="shared" si="26"/>
        <v>3.214285714285714E-2</v>
      </c>
      <c r="J55" s="96">
        <f t="shared" si="27"/>
        <v>45</v>
      </c>
    </row>
    <row r="56" spans="1:11" ht="12.75" customHeight="1">
      <c r="A56" s="67"/>
      <c r="B56" s="94" t="s">
        <v>75</v>
      </c>
      <c r="C56" s="124" t="s">
        <v>76</v>
      </c>
      <c r="D56" s="88">
        <v>2565</v>
      </c>
      <c r="E56" s="88">
        <v>6405</v>
      </c>
      <c r="F56" s="92">
        <v>6405</v>
      </c>
      <c r="G56" s="92">
        <v>6405</v>
      </c>
      <c r="H56" s="88"/>
      <c r="I56" s="93">
        <f t="shared" si="26"/>
        <v>1.4970760233918128</v>
      </c>
      <c r="J56" s="96">
        <f t="shared" si="27"/>
        <v>3840</v>
      </c>
      <c r="K56" s="19"/>
    </row>
    <row r="57" spans="1:11" ht="12.75" customHeight="1">
      <c r="A57" s="67"/>
      <c r="B57" s="68"/>
      <c r="C57" s="119" t="s">
        <v>18</v>
      </c>
      <c r="D57" s="99">
        <f t="shared" ref="D57:G57" si="28">SUM(D54:D56)</f>
        <v>13965</v>
      </c>
      <c r="E57" s="99">
        <f t="shared" si="28"/>
        <v>22125</v>
      </c>
      <c r="F57" s="101">
        <f t="shared" si="28"/>
        <v>22125</v>
      </c>
      <c r="G57" s="101">
        <f t="shared" si="28"/>
        <v>22125</v>
      </c>
      <c r="H57" s="99"/>
      <c r="I57" s="93">
        <f t="shared" si="26"/>
        <v>0.58431793770139639</v>
      </c>
      <c r="J57" s="96">
        <f t="shared" si="27"/>
        <v>8160</v>
      </c>
    </row>
    <row r="58" spans="1:11" ht="12.75" customHeight="1">
      <c r="A58" s="120"/>
      <c r="B58" s="123" t="s">
        <v>77</v>
      </c>
      <c r="C58" s="120"/>
      <c r="D58" s="88"/>
      <c r="E58" s="88"/>
      <c r="F58" s="92"/>
      <c r="G58" s="92"/>
      <c r="H58" s="88"/>
      <c r="I58" s="93"/>
      <c r="J58" s="96"/>
    </row>
    <row r="59" spans="1:11" ht="12.75" customHeight="1">
      <c r="A59" s="67"/>
      <c r="B59" s="94" t="s">
        <v>78</v>
      </c>
      <c r="C59" s="95" t="s">
        <v>21</v>
      </c>
      <c r="D59" s="88">
        <v>350</v>
      </c>
      <c r="E59" s="107">
        <v>350</v>
      </c>
      <c r="F59" s="92">
        <v>800</v>
      </c>
      <c r="G59" s="92">
        <v>800</v>
      </c>
      <c r="H59" s="88"/>
      <c r="I59" s="93">
        <f t="shared" ref="I59:I62" si="29">(G59-D59)/D59</f>
        <v>1.2857142857142858</v>
      </c>
      <c r="J59" s="96">
        <f t="shared" ref="J59:J62" si="30">G59-D59</f>
        <v>450</v>
      </c>
    </row>
    <row r="60" spans="1:11" ht="12.75" customHeight="1">
      <c r="A60" s="67"/>
      <c r="B60" s="94" t="s">
        <v>79</v>
      </c>
      <c r="C60" s="95" t="s">
        <v>23</v>
      </c>
      <c r="D60" s="88">
        <v>800</v>
      </c>
      <c r="E60" s="107">
        <v>800</v>
      </c>
      <c r="F60" s="92">
        <v>1000</v>
      </c>
      <c r="G60" s="92">
        <v>1000</v>
      </c>
      <c r="H60" s="88"/>
      <c r="I60" s="93">
        <f t="shared" si="29"/>
        <v>0.25</v>
      </c>
      <c r="J60" s="96">
        <f t="shared" si="30"/>
        <v>200</v>
      </c>
    </row>
    <row r="61" spans="1:11" ht="12.75" customHeight="1">
      <c r="A61" s="67"/>
      <c r="B61" s="94" t="s">
        <v>80</v>
      </c>
      <c r="C61" s="95" t="s">
        <v>40</v>
      </c>
      <c r="D61" s="88">
        <v>350</v>
      </c>
      <c r="E61" s="88">
        <v>500</v>
      </c>
      <c r="F61" s="92">
        <v>500</v>
      </c>
      <c r="G61" s="92">
        <v>500</v>
      </c>
      <c r="H61" s="88"/>
      <c r="I61" s="93">
        <f t="shared" si="29"/>
        <v>0.42857142857142855</v>
      </c>
      <c r="J61" s="96">
        <f t="shared" si="30"/>
        <v>150</v>
      </c>
    </row>
    <row r="62" spans="1:11" ht="12.75" customHeight="1">
      <c r="A62" s="67"/>
      <c r="B62" s="68"/>
      <c r="C62" s="119" t="s">
        <v>18</v>
      </c>
      <c r="D62" s="100">
        <f t="shared" ref="D62:G62" si="31">SUM(D59:D61)</f>
        <v>1500</v>
      </c>
      <c r="E62" s="100">
        <f t="shared" si="31"/>
        <v>1650</v>
      </c>
      <c r="F62" s="122">
        <f t="shared" si="31"/>
        <v>2300</v>
      </c>
      <c r="G62" s="122">
        <f t="shared" si="31"/>
        <v>2300</v>
      </c>
      <c r="H62" s="100"/>
      <c r="I62" s="93">
        <f t="shared" si="29"/>
        <v>0.53333333333333333</v>
      </c>
      <c r="J62" s="96">
        <f t="shared" si="30"/>
        <v>800</v>
      </c>
    </row>
    <row r="63" spans="1:11" ht="12.75" customHeight="1">
      <c r="A63" s="120"/>
      <c r="B63" s="123" t="s">
        <v>81</v>
      </c>
      <c r="C63" s="120"/>
      <c r="D63" s="88"/>
      <c r="E63" s="88"/>
      <c r="F63" s="92"/>
      <c r="G63" s="92"/>
      <c r="H63" s="88"/>
      <c r="I63" s="93"/>
      <c r="J63" s="96"/>
    </row>
    <row r="64" spans="1:11" ht="12.75" customHeight="1">
      <c r="A64" s="67"/>
      <c r="B64" s="94" t="s">
        <v>82</v>
      </c>
      <c r="C64" s="95" t="s">
        <v>83</v>
      </c>
      <c r="D64" s="88">
        <v>10000</v>
      </c>
      <c r="E64" s="88">
        <v>8000</v>
      </c>
      <c r="F64" s="92">
        <v>8000</v>
      </c>
      <c r="G64" s="92">
        <v>8000</v>
      </c>
      <c r="H64" s="88"/>
      <c r="I64" s="93">
        <f t="shared" ref="I64:I73" si="32">(G64-D64)/D64</f>
        <v>-0.2</v>
      </c>
      <c r="J64" s="96">
        <f t="shared" ref="J64:J73" si="33">G64-D64</f>
        <v>-2000</v>
      </c>
      <c r="K64" s="19"/>
    </row>
    <row r="65" spans="1:11" ht="12.75" customHeight="1">
      <c r="A65" s="67"/>
      <c r="B65" s="94" t="s">
        <v>84</v>
      </c>
      <c r="C65" s="105" t="s">
        <v>85</v>
      </c>
      <c r="D65" s="88">
        <v>35000</v>
      </c>
      <c r="E65" s="88">
        <v>50000</v>
      </c>
      <c r="F65" s="92">
        <v>50000</v>
      </c>
      <c r="G65" s="92">
        <v>50000</v>
      </c>
      <c r="H65" s="88"/>
      <c r="I65" s="93">
        <f t="shared" si="32"/>
        <v>0.42857142857142855</v>
      </c>
      <c r="J65" s="96">
        <f t="shared" si="33"/>
        <v>15000</v>
      </c>
    </row>
    <row r="66" spans="1:11" ht="12.75" customHeight="1">
      <c r="A66" s="67"/>
      <c r="B66" s="94" t="s">
        <v>86</v>
      </c>
      <c r="C66" s="95" t="s">
        <v>87</v>
      </c>
      <c r="D66" s="88">
        <v>7000</v>
      </c>
      <c r="E66" s="88">
        <v>7000</v>
      </c>
      <c r="F66" s="92">
        <v>7000</v>
      </c>
      <c r="G66" s="92">
        <v>7000</v>
      </c>
      <c r="H66" s="88"/>
      <c r="I66" s="93">
        <f t="shared" si="32"/>
        <v>0</v>
      </c>
      <c r="J66" s="96">
        <f t="shared" si="33"/>
        <v>0</v>
      </c>
    </row>
    <row r="67" spans="1:11" ht="12.75" customHeight="1">
      <c r="A67" s="67"/>
      <c r="B67" s="94" t="s">
        <v>88</v>
      </c>
      <c r="C67" s="95" t="s">
        <v>89</v>
      </c>
      <c r="D67" s="88">
        <v>5665</v>
      </c>
      <c r="E67" s="88">
        <v>5665</v>
      </c>
      <c r="F67" s="92">
        <v>5665</v>
      </c>
      <c r="G67" s="92">
        <v>5665</v>
      </c>
      <c r="H67" s="88"/>
      <c r="I67" s="93">
        <f t="shared" si="32"/>
        <v>0</v>
      </c>
      <c r="J67" s="96">
        <f t="shared" si="33"/>
        <v>0</v>
      </c>
      <c r="K67" s="28"/>
    </row>
    <row r="68" spans="1:11" ht="12.75" customHeight="1">
      <c r="A68" s="67"/>
      <c r="B68" s="94" t="s">
        <v>90</v>
      </c>
      <c r="C68" s="95" t="s">
        <v>91</v>
      </c>
      <c r="D68" s="88">
        <v>2800</v>
      </c>
      <c r="E68" s="88">
        <v>2800</v>
      </c>
      <c r="F68" s="92">
        <v>2800</v>
      </c>
      <c r="G68" s="92">
        <v>2800</v>
      </c>
      <c r="H68" s="88"/>
      <c r="I68" s="93">
        <f t="shared" si="32"/>
        <v>0</v>
      </c>
      <c r="J68" s="96">
        <f t="shared" si="33"/>
        <v>0</v>
      </c>
      <c r="K68" s="19"/>
    </row>
    <row r="69" spans="1:11" ht="12.75" customHeight="1">
      <c r="A69" s="67"/>
      <c r="B69" s="125" t="s">
        <v>92</v>
      </c>
      <c r="C69" s="95" t="s">
        <v>93</v>
      </c>
      <c r="D69" s="88">
        <v>900</v>
      </c>
      <c r="E69" s="88"/>
      <c r="F69" s="92"/>
      <c r="G69" s="92"/>
      <c r="H69" s="88"/>
      <c r="I69" s="93">
        <f t="shared" si="32"/>
        <v>-1</v>
      </c>
      <c r="J69" s="96">
        <f t="shared" si="33"/>
        <v>-900</v>
      </c>
    </row>
    <row r="70" spans="1:11" ht="12.75" customHeight="1">
      <c r="A70" s="67"/>
      <c r="B70" s="125" t="s">
        <v>94</v>
      </c>
      <c r="C70" s="95" t="s">
        <v>95</v>
      </c>
      <c r="D70" s="88">
        <v>900</v>
      </c>
      <c r="E70" s="88"/>
      <c r="F70" s="92"/>
      <c r="G70" s="92"/>
      <c r="H70" s="88"/>
      <c r="I70" s="93">
        <f t="shared" si="32"/>
        <v>-1</v>
      </c>
      <c r="J70" s="96">
        <f t="shared" si="33"/>
        <v>-900</v>
      </c>
      <c r="K70" s="19"/>
    </row>
    <row r="71" spans="1:11" ht="12.75" customHeight="1">
      <c r="A71" s="67"/>
      <c r="B71" s="125" t="s">
        <v>96</v>
      </c>
      <c r="C71" s="95" t="s">
        <v>97</v>
      </c>
      <c r="D71" s="88">
        <v>900</v>
      </c>
      <c r="E71" s="88"/>
      <c r="F71" s="92"/>
      <c r="G71" s="92"/>
      <c r="H71" s="88"/>
      <c r="I71" s="93">
        <f t="shared" si="32"/>
        <v>-1</v>
      </c>
      <c r="J71" s="96">
        <f t="shared" si="33"/>
        <v>-900</v>
      </c>
    </row>
    <row r="72" spans="1:11" ht="12.75" customHeight="1">
      <c r="A72" s="67"/>
      <c r="B72" s="125" t="s">
        <v>98</v>
      </c>
      <c r="C72" s="95" t="s">
        <v>99</v>
      </c>
      <c r="D72" s="88">
        <v>900</v>
      </c>
      <c r="E72" s="88">
        <v>900</v>
      </c>
      <c r="F72" s="92">
        <v>900</v>
      </c>
      <c r="G72" s="92">
        <v>900</v>
      </c>
      <c r="H72" s="88"/>
      <c r="I72" s="93">
        <f t="shared" si="32"/>
        <v>0</v>
      </c>
      <c r="J72" s="96">
        <f t="shared" si="33"/>
        <v>0</v>
      </c>
      <c r="K72" s="19"/>
    </row>
    <row r="73" spans="1:11" ht="12.75" customHeight="1">
      <c r="A73" s="67"/>
      <c r="B73" s="94"/>
      <c r="C73" s="119" t="s">
        <v>18</v>
      </c>
      <c r="D73" s="99">
        <f t="shared" ref="D73:G73" si="34">SUM(D64:D72)</f>
        <v>64065</v>
      </c>
      <c r="E73" s="99">
        <f t="shared" si="34"/>
        <v>74365</v>
      </c>
      <c r="F73" s="101">
        <f t="shared" si="34"/>
        <v>74365</v>
      </c>
      <c r="G73" s="101">
        <f t="shared" si="34"/>
        <v>74365</v>
      </c>
      <c r="H73" s="99"/>
      <c r="I73" s="93">
        <f t="shared" si="32"/>
        <v>0.16077421368922187</v>
      </c>
      <c r="J73" s="96">
        <f t="shared" si="33"/>
        <v>10300</v>
      </c>
    </row>
    <row r="74" spans="1:11" ht="12.75" customHeight="1">
      <c r="A74" s="81"/>
      <c r="B74" s="126" t="s">
        <v>100</v>
      </c>
      <c r="C74" s="81"/>
      <c r="D74" s="88"/>
      <c r="E74" s="88"/>
      <c r="F74" s="92"/>
      <c r="G74" s="92"/>
      <c r="H74" s="88"/>
      <c r="I74" s="93"/>
      <c r="J74" s="96"/>
    </row>
    <row r="75" spans="1:11" ht="12.75" customHeight="1">
      <c r="A75" s="67"/>
      <c r="B75" s="94" t="s">
        <v>101</v>
      </c>
      <c r="C75" s="69" t="s">
        <v>102</v>
      </c>
      <c r="D75" s="88">
        <v>350</v>
      </c>
      <c r="E75" s="88">
        <v>350</v>
      </c>
      <c r="F75" s="92">
        <v>350</v>
      </c>
      <c r="G75" s="92">
        <v>350</v>
      </c>
      <c r="H75" s="88"/>
      <c r="I75" s="93">
        <f t="shared" ref="I75:I77" si="35">(G75-D75)/D75</f>
        <v>0</v>
      </c>
      <c r="J75" s="96">
        <f t="shared" ref="J75:J77" si="36">G75-D75</f>
        <v>0</v>
      </c>
    </row>
    <row r="76" spans="1:11" ht="12.75" customHeight="1">
      <c r="A76" s="67"/>
      <c r="B76" s="68"/>
      <c r="C76" s="119" t="s">
        <v>18</v>
      </c>
      <c r="D76" s="99">
        <f t="shared" ref="D76:G76" si="37">SUM(D75)</f>
        <v>350</v>
      </c>
      <c r="E76" s="99">
        <f t="shared" si="37"/>
        <v>350</v>
      </c>
      <c r="F76" s="101">
        <f t="shared" si="37"/>
        <v>350</v>
      </c>
      <c r="G76" s="101">
        <f t="shared" si="37"/>
        <v>350</v>
      </c>
      <c r="H76" s="99"/>
      <c r="I76" s="93">
        <f t="shared" si="35"/>
        <v>0</v>
      </c>
      <c r="J76" s="96">
        <f t="shared" si="36"/>
        <v>0</v>
      </c>
    </row>
    <row r="77" spans="1:11" ht="12.75" customHeight="1">
      <c r="A77" s="67"/>
      <c r="B77" s="127" t="s">
        <v>103</v>
      </c>
      <c r="C77" s="69"/>
      <c r="D77" s="128">
        <f t="shared" ref="D77:G77" si="38">SUM(D10,D23,D27,D31,D37,D44,D49,D52,D57,D62,D73,D76)</f>
        <v>294580</v>
      </c>
      <c r="E77" s="128">
        <f t="shared" si="38"/>
        <v>337329.5</v>
      </c>
      <c r="F77" s="128">
        <f t="shared" si="38"/>
        <v>337979</v>
      </c>
      <c r="G77" s="128">
        <f t="shared" si="38"/>
        <v>337979</v>
      </c>
      <c r="H77" s="129"/>
      <c r="I77" s="93">
        <f t="shared" si="35"/>
        <v>0.14732500509199539</v>
      </c>
      <c r="J77" s="96">
        <f t="shared" si="36"/>
        <v>43399</v>
      </c>
    </row>
    <row r="78" spans="1:11" ht="12.75" customHeight="1">
      <c r="A78" s="97"/>
      <c r="B78" s="72"/>
      <c r="C78" s="72"/>
      <c r="D78" s="88"/>
      <c r="E78" s="88"/>
      <c r="F78" s="92"/>
      <c r="G78" s="92"/>
      <c r="H78" s="88"/>
      <c r="I78" s="93"/>
      <c r="J78" s="96"/>
    </row>
    <row r="79" spans="1:11" ht="12.75" customHeight="1">
      <c r="A79" s="189" t="s">
        <v>104</v>
      </c>
      <c r="B79" s="185"/>
      <c r="C79" s="185"/>
      <c r="D79" s="88"/>
      <c r="E79" s="88"/>
      <c r="F79" s="92"/>
      <c r="G79" s="92"/>
      <c r="H79" s="88"/>
      <c r="I79" s="93"/>
      <c r="J79" s="96"/>
    </row>
    <row r="80" spans="1:11" ht="12.75" customHeight="1">
      <c r="A80" s="120"/>
      <c r="B80" s="123" t="s">
        <v>105</v>
      </c>
      <c r="C80" s="120"/>
      <c r="D80" s="88">
        <v>85644</v>
      </c>
      <c r="E80" s="88">
        <v>95024</v>
      </c>
      <c r="F80" s="92">
        <v>95024</v>
      </c>
      <c r="G80" s="92">
        <v>95024</v>
      </c>
      <c r="H80" s="88"/>
      <c r="I80" s="93">
        <f t="shared" ref="I80:I82" si="39">(G80-D80)/D80</f>
        <v>0.10952314231002755</v>
      </c>
      <c r="J80" s="96">
        <f t="shared" ref="J80:J82" si="40">G80-D80</f>
        <v>9380</v>
      </c>
    </row>
    <row r="81" spans="1:14" ht="12.75" customHeight="1">
      <c r="A81" s="67"/>
      <c r="B81" s="130" t="s">
        <v>106</v>
      </c>
      <c r="C81" s="69" t="s">
        <v>107</v>
      </c>
      <c r="D81" s="88">
        <v>300</v>
      </c>
      <c r="E81" s="107">
        <v>300</v>
      </c>
      <c r="F81" s="92">
        <v>300</v>
      </c>
      <c r="G81" s="92">
        <v>300</v>
      </c>
      <c r="H81" s="88"/>
      <c r="I81" s="93">
        <f t="shared" si="39"/>
        <v>0</v>
      </c>
      <c r="J81" s="96">
        <f t="shared" si="40"/>
        <v>0</v>
      </c>
    </row>
    <row r="82" spans="1:14" ht="12.75" customHeight="1">
      <c r="A82" s="67"/>
      <c r="B82" s="94"/>
      <c r="C82" s="119" t="s">
        <v>18</v>
      </c>
      <c r="D82" s="100">
        <f t="shared" ref="D82:G82" si="41">SUM(D80:D81)</f>
        <v>85944</v>
      </c>
      <c r="E82" s="100">
        <f t="shared" si="41"/>
        <v>95324</v>
      </c>
      <c r="F82" s="122">
        <f t="shared" si="41"/>
        <v>95324</v>
      </c>
      <c r="G82" s="122">
        <f t="shared" si="41"/>
        <v>95324</v>
      </c>
      <c r="H82" s="100"/>
      <c r="I82" s="93">
        <f t="shared" si="39"/>
        <v>0.10914083589313972</v>
      </c>
      <c r="J82" s="96">
        <f t="shared" si="40"/>
        <v>9380</v>
      </c>
    </row>
    <row r="83" spans="1:14" ht="12.75" customHeight="1">
      <c r="A83" s="67"/>
      <c r="B83" s="123" t="s">
        <v>108</v>
      </c>
      <c r="C83" s="120"/>
      <c r="D83" s="88"/>
      <c r="E83" s="88"/>
      <c r="F83" s="92"/>
      <c r="G83" s="92"/>
      <c r="H83" s="88"/>
      <c r="I83" s="93"/>
      <c r="J83" s="96"/>
    </row>
    <row r="84" spans="1:14" ht="12.75" customHeight="1">
      <c r="A84" s="67"/>
      <c r="B84" s="94" t="s">
        <v>109</v>
      </c>
      <c r="C84" s="95" t="s">
        <v>110</v>
      </c>
      <c r="D84" s="88">
        <v>5000</v>
      </c>
      <c r="E84" s="88">
        <v>5200</v>
      </c>
      <c r="F84" s="92">
        <v>5200</v>
      </c>
      <c r="G84" s="92">
        <v>5200</v>
      </c>
      <c r="H84" s="88"/>
      <c r="I84" s="93">
        <f>(G84-D84)/D84</f>
        <v>0.04</v>
      </c>
      <c r="J84" s="96">
        <f t="shared" ref="J84:J88" si="42">G84-D84</f>
        <v>200</v>
      </c>
    </row>
    <row r="85" spans="1:14" ht="12.75" customHeight="1">
      <c r="A85" s="67"/>
      <c r="B85" s="94"/>
      <c r="C85" s="105" t="s">
        <v>111</v>
      </c>
      <c r="D85" s="109">
        <v>0</v>
      </c>
      <c r="E85" s="121">
        <v>1000</v>
      </c>
      <c r="F85" s="108">
        <v>1000</v>
      </c>
      <c r="G85" s="108">
        <v>1000</v>
      </c>
      <c r="H85" s="88"/>
      <c r="I85" s="109" t="s">
        <v>35</v>
      </c>
      <c r="J85" s="96">
        <f t="shared" si="42"/>
        <v>1000</v>
      </c>
    </row>
    <row r="86" spans="1:14" ht="12.75" customHeight="1">
      <c r="A86" s="67"/>
      <c r="B86" s="94" t="s">
        <v>112</v>
      </c>
      <c r="C86" s="95" t="s">
        <v>113</v>
      </c>
      <c r="D86" s="88">
        <v>13500</v>
      </c>
      <c r="E86" s="121">
        <v>15000</v>
      </c>
      <c r="F86" s="108">
        <v>15000</v>
      </c>
      <c r="G86" s="108">
        <v>15000</v>
      </c>
      <c r="H86" s="88"/>
      <c r="I86" s="93">
        <f t="shared" ref="I86:I88" si="43">(G86-D86)/D86</f>
        <v>0.1111111111111111</v>
      </c>
      <c r="J86" s="96">
        <f t="shared" si="42"/>
        <v>1500</v>
      </c>
    </row>
    <row r="87" spans="1:14" ht="12.75" customHeight="1">
      <c r="A87" s="67"/>
      <c r="B87" s="94" t="s">
        <v>114</v>
      </c>
      <c r="C87" s="95" t="s">
        <v>40</v>
      </c>
      <c r="D87" s="88">
        <v>27500</v>
      </c>
      <c r="E87" s="121">
        <v>21100</v>
      </c>
      <c r="F87" s="108">
        <v>21100</v>
      </c>
      <c r="G87" s="108">
        <v>21100</v>
      </c>
      <c r="H87" s="88"/>
      <c r="I87" s="93">
        <f t="shared" si="43"/>
        <v>-0.23272727272727273</v>
      </c>
      <c r="J87" s="96">
        <f t="shared" si="42"/>
        <v>-6400</v>
      </c>
      <c r="K87" s="19"/>
      <c r="M87" s="19"/>
      <c r="N87" s="19"/>
    </row>
    <row r="88" spans="1:14" ht="12.75" customHeight="1">
      <c r="A88" s="120"/>
      <c r="B88" s="94"/>
      <c r="C88" s="119" t="s">
        <v>18</v>
      </c>
      <c r="D88" s="99">
        <f t="shared" ref="D88:G88" si="44">SUM(D84:D87)</f>
        <v>46000</v>
      </c>
      <c r="E88" s="99">
        <f t="shared" si="44"/>
        <v>42300</v>
      </c>
      <c r="F88" s="101">
        <f t="shared" si="44"/>
        <v>42300</v>
      </c>
      <c r="G88" s="101">
        <f t="shared" si="44"/>
        <v>42300</v>
      </c>
      <c r="H88" s="99"/>
      <c r="I88" s="93">
        <f t="shared" si="43"/>
        <v>-8.0434782608695646E-2</v>
      </c>
      <c r="J88" s="96">
        <f t="shared" si="42"/>
        <v>-3700</v>
      </c>
      <c r="M88" s="19"/>
      <c r="N88" s="19"/>
    </row>
    <row r="89" spans="1:14" ht="12.75" customHeight="1">
      <c r="A89" s="67"/>
      <c r="B89" s="91" t="s">
        <v>115</v>
      </c>
      <c r="C89" s="105"/>
      <c r="D89" s="121"/>
      <c r="E89" s="121"/>
      <c r="F89" s="108"/>
      <c r="G89" s="108"/>
      <c r="H89" s="88"/>
      <c r="I89" s="93"/>
      <c r="J89" s="96"/>
      <c r="M89" s="19"/>
      <c r="N89" s="19"/>
    </row>
    <row r="90" spans="1:14" ht="12.75" customHeight="1">
      <c r="A90" s="67"/>
      <c r="B90" s="131"/>
      <c r="C90" s="95" t="s">
        <v>116</v>
      </c>
      <c r="D90" s="121">
        <v>2850</v>
      </c>
      <c r="E90" s="121">
        <v>2850</v>
      </c>
      <c r="F90" s="108">
        <v>2850</v>
      </c>
      <c r="G90" s="108">
        <v>2850</v>
      </c>
      <c r="H90" s="88"/>
      <c r="I90" s="93">
        <f>(G90-D90)/D90</f>
        <v>0</v>
      </c>
      <c r="J90" s="96">
        <f t="shared" ref="J90:J96" si="45">G90-D90</f>
        <v>0</v>
      </c>
      <c r="M90" s="19"/>
      <c r="N90" s="19"/>
    </row>
    <row r="91" spans="1:14" ht="12.75" customHeight="1">
      <c r="A91" s="67"/>
      <c r="B91" s="94"/>
      <c r="C91" s="105" t="s">
        <v>117</v>
      </c>
      <c r="D91" s="132"/>
      <c r="E91" s="121">
        <v>500</v>
      </c>
      <c r="F91" s="108">
        <v>500</v>
      </c>
      <c r="G91" s="108">
        <v>500</v>
      </c>
      <c r="H91" s="88"/>
      <c r="I91" s="109" t="s">
        <v>35</v>
      </c>
      <c r="J91" s="96">
        <f t="shared" si="45"/>
        <v>500</v>
      </c>
      <c r="M91" s="19"/>
      <c r="N91" s="19"/>
    </row>
    <row r="92" spans="1:14" ht="12.75" customHeight="1">
      <c r="A92" s="67"/>
      <c r="B92" s="94" t="s">
        <v>118</v>
      </c>
      <c r="C92" s="105" t="s">
        <v>119</v>
      </c>
      <c r="D92" s="88">
        <v>3500</v>
      </c>
      <c r="E92" s="121">
        <v>3500</v>
      </c>
      <c r="F92" s="108">
        <v>3500</v>
      </c>
      <c r="G92" s="108">
        <v>3500</v>
      </c>
      <c r="H92" s="88"/>
      <c r="I92" s="93">
        <f t="shared" ref="I92:I93" si="46">(G92-D92)/D92</f>
        <v>0</v>
      </c>
      <c r="J92" s="96">
        <f t="shared" si="45"/>
        <v>0</v>
      </c>
    </row>
    <row r="93" spans="1:14" ht="12.75" customHeight="1">
      <c r="A93" s="67"/>
      <c r="B93" s="94" t="s">
        <v>120</v>
      </c>
      <c r="C93" s="105" t="s">
        <v>121</v>
      </c>
      <c r="D93" s="88">
        <v>2000</v>
      </c>
      <c r="E93" s="121">
        <v>3000</v>
      </c>
      <c r="F93" s="108">
        <v>3000</v>
      </c>
      <c r="G93" s="108">
        <v>3000</v>
      </c>
      <c r="H93" s="88"/>
      <c r="I93" s="93">
        <f t="shared" si="46"/>
        <v>0.5</v>
      </c>
      <c r="J93" s="96">
        <f t="shared" si="45"/>
        <v>1000</v>
      </c>
      <c r="K93" s="19"/>
    </row>
    <row r="94" spans="1:14" ht="12.75" customHeight="1">
      <c r="A94" s="67"/>
      <c r="B94" s="94"/>
      <c r="C94" s="105" t="s">
        <v>122</v>
      </c>
      <c r="D94" s="109">
        <v>0</v>
      </c>
      <c r="E94" s="121">
        <v>4000</v>
      </c>
      <c r="F94" s="108">
        <v>4000</v>
      </c>
      <c r="G94" s="108">
        <v>4000</v>
      </c>
      <c r="H94" s="88"/>
      <c r="I94" s="109" t="s">
        <v>35</v>
      </c>
      <c r="J94" s="96">
        <f t="shared" si="45"/>
        <v>4000</v>
      </c>
      <c r="K94" s="19"/>
    </row>
    <row r="95" spans="1:14" ht="14.25" customHeight="1">
      <c r="A95" s="67"/>
      <c r="B95" s="94"/>
      <c r="C95" s="105" t="s">
        <v>123</v>
      </c>
      <c r="D95" s="100">
        <v>1</v>
      </c>
      <c r="E95" s="133">
        <v>15000</v>
      </c>
      <c r="F95" s="134">
        <v>12000</v>
      </c>
      <c r="G95" s="134">
        <v>12000</v>
      </c>
      <c r="H95" s="99"/>
      <c r="I95" s="109" t="s">
        <v>35</v>
      </c>
      <c r="J95" s="96">
        <f t="shared" si="45"/>
        <v>11999</v>
      </c>
      <c r="K95" s="19"/>
    </row>
    <row r="96" spans="1:14" ht="14.25" customHeight="1">
      <c r="A96" s="67"/>
      <c r="B96" s="94"/>
      <c r="C96" s="119" t="s">
        <v>18</v>
      </c>
      <c r="D96" s="100">
        <f t="shared" ref="D96:G96" si="47">SUM(D90:D95)</f>
        <v>8351</v>
      </c>
      <c r="E96" s="100">
        <f t="shared" si="47"/>
        <v>28850</v>
      </c>
      <c r="F96" s="122">
        <f t="shared" si="47"/>
        <v>25850</v>
      </c>
      <c r="G96" s="122">
        <f t="shared" si="47"/>
        <v>25850</v>
      </c>
      <c r="H96" s="100"/>
      <c r="I96" s="93">
        <f>(G96-D96)/D96</f>
        <v>2.0954376721350738</v>
      </c>
      <c r="J96" s="96">
        <f t="shared" si="45"/>
        <v>17499</v>
      </c>
    </row>
    <row r="97" spans="1:12" ht="12.75" customHeight="1">
      <c r="A97" s="67"/>
      <c r="B97" s="91" t="s">
        <v>124</v>
      </c>
      <c r="C97" s="105"/>
      <c r="D97" s="99"/>
      <c r="E97" s="99"/>
      <c r="F97" s="101"/>
      <c r="G97" s="101"/>
      <c r="H97" s="99"/>
      <c r="I97" s="93"/>
      <c r="J97" s="96"/>
      <c r="K97" s="23"/>
    </row>
    <row r="98" spans="1:12" ht="12.75" customHeight="1">
      <c r="A98" s="67"/>
      <c r="B98" s="131"/>
      <c r="C98" s="105" t="s">
        <v>125</v>
      </c>
      <c r="D98" s="121">
        <v>1000</v>
      </c>
      <c r="E98" s="88">
        <v>1600</v>
      </c>
      <c r="F98" s="92">
        <v>1600</v>
      </c>
      <c r="G98" s="92">
        <v>1600</v>
      </c>
      <c r="H98" s="121"/>
      <c r="I98" s="93">
        <f t="shared" ref="I98:I99" si="48">(G98-D98)/D98</f>
        <v>0.6</v>
      </c>
      <c r="J98" s="96">
        <f t="shared" ref="J98:J102" si="49">G98-D98</f>
        <v>600</v>
      </c>
      <c r="K98" s="32"/>
      <c r="L98" s="23"/>
    </row>
    <row r="99" spans="1:12" ht="12.75" customHeight="1">
      <c r="A99" s="67"/>
      <c r="B99" s="94"/>
      <c r="C99" s="105" t="s">
        <v>17</v>
      </c>
      <c r="D99" s="88">
        <v>1000</v>
      </c>
      <c r="E99" s="88">
        <v>2700</v>
      </c>
      <c r="F99" s="92">
        <v>2700</v>
      </c>
      <c r="G99" s="92">
        <v>2700</v>
      </c>
      <c r="H99" s="88"/>
      <c r="I99" s="93">
        <f t="shared" si="48"/>
        <v>1.7</v>
      </c>
      <c r="J99" s="96">
        <f t="shared" si="49"/>
        <v>1700</v>
      </c>
      <c r="K99" s="19"/>
    </row>
    <row r="100" spans="1:12" ht="12.75" customHeight="1">
      <c r="A100" s="67"/>
      <c r="B100" s="94"/>
      <c r="C100" s="105" t="s">
        <v>126</v>
      </c>
      <c r="D100" s="109">
        <v>0</v>
      </c>
      <c r="E100" s="88">
        <v>2000</v>
      </c>
      <c r="F100" s="92">
        <v>2000</v>
      </c>
      <c r="G100" s="92">
        <v>2000</v>
      </c>
      <c r="H100" s="88"/>
      <c r="I100" s="109" t="s">
        <v>35</v>
      </c>
      <c r="J100" s="96">
        <f t="shared" si="49"/>
        <v>2000</v>
      </c>
    </row>
    <row r="101" spans="1:12" ht="12.75" customHeight="1">
      <c r="A101" s="67"/>
      <c r="B101" s="94"/>
      <c r="C101" s="105" t="s">
        <v>127</v>
      </c>
      <c r="D101" s="88">
        <v>150</v>
      </c>
      <c r="E101" s="88">
        <v>150</v>
      </c>
      <c r="F101" s="92">
        <v>150</v>
      </c>
      <c r="G101" s="92">
        <v>150</v>
      </c>
      <c r="H101" s="88"/>
      <c r="I101" s="93">
        <f t="shared" ref="I101:I102" si="50">(G101-D101)/D101</f>
        <v>0</v>
      </c>
      <c r="J101" s="96">
        <f t="shared" si="49"/>
        <v>0</v>
      </c>
    </row>
    <row r="102" spans="1:12" ht="12.75" customHeight="1">
      <c r="A102" s="67"/>
      <c r="B102" s="94"/>
      <c r="C102" s="119" t="s">
        <v>18</v>
      </c>
      <c r="D102" s="100">
        <f t="shared" ref="D102:G102" si="51">SUM(D98:D101)</f>
        <v>2150</v>
      </c>
      <c r="E102" s="100">
        <f t="shared" si="51"/>
        <v>6450</v>
      </c>
      <c r="F102" s="122">
        <f t="shared" si="51"/>
        <v>6450</v>
      </c>
      <c r="G102" s="122">
        <f t="shared" si="51"/>
        <v>6450</v>
      </c>
      <c r="H102" s="100"/>
      <c r="I102" s="93">
        <f t="shared" si="50"/>
        <v>2</v>
      </c>
      <c r="J102" s="96">
        <f t="shared" si="49"/>
        <v>4300</v>
      </c>
    </row>
    <row r="103" spans="1:12" ht="12.75" customHeight="1">
      <c r="A103" s="67"/>
      <c r="B103" s="91" t="s">
        <v>128</v>
      </c>
      <c r="C103" s="105"/>
      <c r="D103" s="88"/>
      <c r="E103" s="88"/>
      <c r="F103" s="92"/>
      <c r="G103" s="92"/>
      <c r="H103" s="88"/>
      <c r="I103" s="93"/>
      <c r="J103" s="96"/>
    </row>
    <row r="104" spans="1:12" ht="12.75" customHeight="1">
      <c r="A104" s="67"/>
      <c r="B104" s="94" t="s">
        <v>129</v>
      </c>
      <c r="C104" s="95" t="s">
        <v>130</v>
      </c>
      <c r="D104" s="88">
        <v>1000</v>
      </c>
      <c r="E104" s="88">
        <v>1000</v>
      </c>
      <c r="F104" s="92">
        <v>1000</v>
      </c>
      <c r="G104" s="92">
        <v>1000</v>
      </c>
      <c r="H104" s="88"/>
      <c r="I104" s="93">
        <f>(G104-D104)/D104</f>
        <v>0</v>
      </c>
      <c r="J104" s="96">
        <f t="shared" ref="J104:J108" si="52">G104-D104</f>
        <v>0</v>
      </c>
    </row>
    <row r="105" spans="1:12" ht="12.75" customHeight="1">
      <c r="A105" s="135"/>
      <c r="B105" s="136"/>
      <c r="C105" s="105" t="s">
        <v>131</v>
      </c>
      <c r="D105" s="137">
        <v>0</v>
      </c>
      <c r="E105" s="88">
        <v>2903</v>
      </c>
      <c r="F105" s="92">
        <v>2903</v>
      </c>
      <c r="G105" s="92">
        <v>2903</v>
      </c>
      <c r="H105" s="88"/>
      <c r="I105" s="109" t="s">
        <v>35</v>
      </c>
      <c r="J105" s="96">
        <f t="shared" si="52"/>
        <v>2903</v>
      </c>
      <c r="K105" s="19"/>
    </row>
    <row r="106" spans="1:12" ht="12.75" customHeight="1">
      <c r="A106" s="135"/>
      <c r="B106" s="94" t="s">
        <v>132</v>
      </c>
      <c r="C106" s="95" t="s">
        <v>133</v>
      </c>
      <c r="D106" s="88">
        <v>10000</v>
      </c>
      <c r="E106" s="88">
        <v>15000</v>
      </c>
      <c r="F106" s="92">
        <v>15000</v>
      </c>
      <c r="G106" s="92">
        <v>15000</v>
      </c>
      <c r="H106" s="88"/>
      <c r="I106" s="93">
        <f t="shared" ref="I106:I108" si="53">(G106-D106)/D106</f>
        <v>0.5</v>
      </c>
      <c r="J106" s="96">
        <f t="shared" si="52"/>
        <v>5000</v>
      </c>
      <c r="K106" s="19"/>
    </row>
    <row r="107" spans="1:12" ht="12.75" customHeight="1">
      <c r="A107" s="135"/>
      <c r="B107" s="94"/>
      <c r="C107" s="119" t="s">
        <v>18</v>
      </c>
      <c r="D107" s="99">
        <f t="shared" ref="D107:G107" si="54">SUM(D104:D106)</f>
        <v>11000</v>
      </c>
      <c r="E107" s="99">
        <f t="shared" si="54"/>
        <v>18903</v>
      </c>
      <c r="F107" s="101">
        <f t="shared" si="54"/>
        <v>18903</v>
      </c>
      <c r="G107" s="101">
        <f t="shared" si="54"/>
        <v>18903</v>
      </c>
      <c r="H107" s="99"/>
      <c r="I107" s="93">
        <f t="shared" si="53"/>
        <v>0.71845454545454546</v>
      </c>
      <c r="J107" s="96">
        <f t="shared" si="52"/>
        <v>7903</v>
      </c>
    </row>
    <row r="108" spans="1:12" ht="15.75" customHeight="1">
      <c r="A108" s="67"/>
      <c r="B108" s="184" t="s">
        <v>134</v>
      </c>
      <c r="C108" s="185"/>
      <c r="D108" s="138">
        <f t="shared" ref="D108:G108" si="55">SUM(D88,D96,D102,D107)+D82</f>
        <v>153445</v>
      </c>
      <c r="E108" s="138">
        <f t="shared" si="55"/>
        <v>191827</v>
      </c>
      <c r="F108" s="139">
        <f t="shared" si="55"/>
        <v>188827</v>
      </c>
      <c r="G108" s="139">
        <f t="shared" si="55"/>
        <v>188827</v>
      </c>
      <c r="H108" s="138"/>
      <c r="I108" s="93">
        <f t="shared" si="53"/>
        <v>0.23058424842777542</v>
      </c>
      <c r="J108" s="96">
        <f t="shared" si="52"/>
        <v>35382</v>
      </c>
    </row>
    <row r="109" spans="1:12" ht="14.25" customHeight="1">
      <c r="A109" s="67"/>
      <c r="B109" s="140"/>
      <c r="C109" s="83"/>
      <c r="D109" s="88"/>
      <c r="E109" s="88"/>
      <c r="F109" s="92"/>
      <c r="G109" s="92"/>
      <c r="H109" s="88"/>
      <c r="I109" s="93"/>
      <c r="J109" s="96"/>
    </row>
    <row r="110" spans="1:12" ht="14.25" customHeight="1">
      <c r="A110" s="87" t="s">
        <v>135</v>
      </c>
      <c r="B110" s="71"/>
      <c r="C110" s="83"/>
      <c r="D110" s="88"/>
      <c r="E110" s="88"/>
      <c r="F110" s="92"/>
      <c r="G110" s="92"/>
      <c r="H110" s="88"/>
      <c r="I110" s="93"/>
      <c r="J110" s="96"/>
    </row>
    <row r="111" spans="1:12" ht="12.75" customHeight="1">
      <c r="A111" s="87"/>
      <c r="B111" s="141" t="s">
        <v>136</v>
      </c>
      <c r="C111" s="105"/>
      <c r="D111" s="88"/>
      <c r="E111" s="88"/>
      <c r="F111" s="92"/>
      <c r="G111" s="92"/>
      <c r="H111" s="88"/>
      <c r="I111" s="93"/>
      <c r="J111" s="96"/>
    </row>
    <row r="112" spans="1:12" ht="12.75" customHeight="1">
      <c r="A112" s="83"/>
      <c r="B112" s="94" t="s">
        <v>137</v>
      </c>
      <c r="C112" s="95" t="s">
        <v>138</v>
      </c>
      <c r="D112" s="88">
        <v>839838</v>
      </c>
      <c r="E112" s="88">
        <v>881505</v>
      </c>
      <c r="F112" s="92">
        <v>881505</v>
      </c>
      <c r="G112" s="92">
        <v>881505</v>
      </c>
      <c r="H112" s="88"/>
      <c r="I112" s="93">
        <f t="shared" ref="I112:I113" si="56">(G112-D112)/D112</f>
        <v>4.9613139676937694E-2</v>
      </c>
      <c r="J112" s="96">
        <f t="shared" ref="J112:J115" si="57">G112-D112</f>
        <v>41667</v>
      </c>
    </row>
    <row r="113" spans="1:12" ht="12.75" customHeight="1">
      <c r="A113" s="67"/>
      <c r="B113" s="94" t="s">
        <v>139</v>
      </c>
      <c r="C113" s="95" t="s">
        <v>140</v>
      </c>
      <c r="D113" s="88">
        <v>600</v>
      </c>
      <c r="E113" s="88">
        <v>900</v>
      </c>
      <c r="F113" s="92">
        <v>900</v>
      </c>
      <c r="G113" s="92">
        <v>900</v>
      </c>
      <c r="H113" s="88"/>
      <c r="I113" s="93">
        <f t="shared" si="56"/>
        <v>0.5</v>
      </c>
      <c r="J113" s="96">
        <f t="shared" si="57"/>
        <v>300</v>
      </c>
      <c r="K113" s="19"/>
    </row>
    <row r="114" spans="1:12" ht="12.75" customHeight="1">
      <c r="A114" s="67"/>
      <c r="B114" s="94" t="s">
        <v>141</v>
      </c>
      <c r="C114" s="95" t="s">
        <v>142</v>
      </c>
      <c r="D114" s="142">
        <v>0</v>
      </c>
      <c r="E114" s="142"/>
      <c r="F114" s="92"/>
      <c r="G114" s="143"/>
      <c r="H114" s="144"/>
      <c r="I114" s="145"/>
      <c r="J114" s="96">
        <f t="shared" si="57"/>
        <v>0</v>
      </c>
      <c r="K114" s="19"/>
    </row>
    <row r="115" spans="1:12" ht="12.75" customHeight="1">
      <c r="A115" s="67"/>
      <c r="B115" s="94"/>
      <c r="C115" s="98" t="s">
        <v>143</v>
      </c>
      <c r="D115" s="99">
        <f t="shared" ref="D115:G115" si="58">SUM(D112:D114)</f>
        <v>840438</v>
      </c>
      <c r="E115" s="99">
        <f t="shared" si="58"/>
        <v>882405</v>
      </c>
      <c r="F115" s="101">
        <f t="shared" si="58"/>
        <v>882405</v>
      </c>
      <c r="G115" s="101">
        <f t="shared" si="58"/>
        <v>882405</v>
      </c>
      <c r="H115" s="99"/>
      <c r="I115" s="93">
        <f>(G115-D115)/D115</f>
        <v>4.9934676918463941E-2</v>
      </c>
      <c r="J115" s="96">
        <f t="shared" si="57"/>
        <v>41967</v>
      </c>
    </row>
    <row r="116" spans="1:12" ht="12.75" customHeight="1">
      <c r="A116" s="67"/>
      <c r="B116" s="91" t="s">
        <v>144</v>
      </c>
      <c r="C116" s="105"/>
      <c r="D116" s="88"/>
      <c r="E116" s="88"/>
      <c r="F116" s="92"/>
      <c r="G116" s="92"/>
      <c r="H116" s="88"/>
      <c r="I116" s="93"/>
      <c r="J116" s="96"/>
    </row>
    <row r="117" spans="1:12" ht="12.75" customHeight="1">
      <c r="A117" s="67"/>
      <c r="B117" s="94" t="s">
        <v>145</v>
      </c>
      <c r="C117" s="95" t="s">
        <v>138</v>
      </c>
      <c r="D117" s="88">
        <v>210</v>
      </c>
      <c r="E117" s="88">
        <v>15703</v>
      </c>
      <c r="F117" s="92">
        <v>15703</v>
      </c>
      <c r="G117" s="92">
        <v>15703</v>
      </c>
      <c r="H117" s="88"/>
      <c r="I117" s="93">
        <f t="shared" ref="I117:I120" si="59">(G117-D117)/D117</f>
        <v>73.776190476190479</v>
      </c>
      <c r="J117" s="96">
        <f t="shared" ref="J117:J120" si="60">G117-D117</f>
        <v>15493</v>
      </c>
    </row>
    <row r="118" spans="1:12" ht="12.75" customHeight="1">
      <c r="A118" s="146"/>
      <c r="B118" s="94" t="s">
        <v>146</v>
      </c>
      <c r="C118" s="95" t="s">
        <v>147</v>
      </c>
      <c r="D118" s="88">
        <v>2387</v>
      </c>
      <c r="E118" s="88">
        <v>2386.69</v>
      </c>
      <c r="F118" s="92">
        <v>2386.69</v>
      </c>
      <c r="G118" s="92">
        <v>2386.69</v>
      </c>
      <c r="H118" s="88"/>
      <c r="I118" s="93">
        <f t="shared" si="59"/>
        <v>-1.2987012987010702E-4</v>
      </c>
      <c r="J118" s="96">
        <f t="shared" si="60"/>
        <v>-0.30999999999994543</v>
      </c>
    </row>
    <row r="119" spans="1:12" ht="12.75" customHeight="1">
      <c r="A119" s="67"/>
      <c r="B119" s="94"/>
      <c r="C119" s="98" t="s">
        <v>148</v>
      </c>
      <c r="D119" s="100">
        <f t="shared" ref="D119:G119" si="61">SUM(D117:D118)</f>
        <v>2597</v>
      </c>
      <c r="E119" s="100">
        <f t="shared" si="61"/>
        <v>18089.689999999999</v>
      </c>
      <c r="F119" s="122">
        <f t="shared" si="61"/>
        <v>18089.689999999999</v>
      </c>
      <c r="G119" s="122">
        <f t="shared" si="61"/>
        <v>18089.689999999999</v>
      </c>
      <c r="H119" s="100"/>
      <c r="I119" s="93">
        <f t="shared" si="59"/>
        <v>5.9656103195995378</v>
      </c>
      <c r="J119" s="96">
        <f t="shared" si="60"/>
        <v>15492.689999999999</v>
      </c>
    </row>
    <row r="120" spans="1:12" ht="12.75" customHeight="1">
      <c r="A120" s="67"/>
      <c r="B120" s="147" t="s">
        <v>149</v>
      </c>
      <c r="C120" s="148"/>
      <c r="D120" s="138">
        <f t="shared" ref="D120:G120" si="62">SUM(D115,D119)</f>
        <v>843035</v>
      </c>
      <c r="E120" s="138">
        <f t="shared" si="62"/>
        <v>900494.69</v>
      </c>
      <c r="F120" s="139">
        <f t="shared" si="62"/>
        <v>900494.69</v>
      </c>
      <c r="G120" s="139">
        <f t="shared" si="62"/>
        <v>900494.69</v>
      </c>
      <c r="H120" s="138"/>
      <c r="I120" s="93">
        <f t="shared" si="59"/>
        <v>6.8158131038450295E-2</v>
      </c>
      <c r="J120" s="96">
        <f t="shared" si="60"/>
        <v>57459.689999999944</v>
      </c>
    </row>
    <row r="121" spans="1:12" ht="12.75" customHeight="1">
      <c r="A121" s="67"/>
      <c r="B121" s="87"/>
      <c r="C121" s="148"/>
      <c r="D121" s="121"/>
      <c r="E121" s="121"/>
      <c r="F121" s="108"/>
      <c r="G121" s="108"/>
      <c r="H121" s="121"/>
      <c r="I121" s="93"/>
      <c r="J121" s="96"/>
    </row>
    <row r="122" spans="1:12" ht="12.75" customHeight="1">
      <c r="A122" s="67" t="s">
        <v>150</v>
      </c>
      <c r="B122" s="71"/>
      <c r="C122" s="148"/>
      <c r="D122" s="88"/>
      <c r="E122" s="88"/>
      <c r="F122" s="92"/>
      <c r="G122" s="92"/>
      <c r="H122" s="88"/>
      <c r="I122" s="93"/>
      <c r="J122" s="96"/>
    </row>
    <row r="123" spans="1:12" ht="12.75" customHeight="1">
      <c r="A123" s="67"/>
      <c r="B123" s="115" t="s">
        <v>151</v>
      </c>
      <c r="C123" s="72"/>
      <c r="D123" s="88"/>
      <c r="E123" s="88"/>
      <c r="F123" s="92"/>
      <c r="G123" s="92"/>
      <c r="H123" s="88"/>
      <c r="I123" s="93"/>
      <c r="J123" s="96"/>
    </row>
    <row r="124" spans="1:12" ht="12.75" customHeight="1">
      <c r="A124" s="67"/>
      <c r="B124" s="116"/>
      <c r="C124" s="113" t="s">
        <v>152</v>
      </c>
      <c r="D124" s="88">
        <v>72100</v>
      </c>
      <c r="E124" s="107">
        <v>75705</v>
      </c>
      <c r="F124" s="149">
        <v>75705</v>
      </c>
      <c r="G124" s="149">
        <v>75705</v>
      </c>
      <c r="H124" s="88"/>
      <c r="I124" s="93">
        <f t="shared" ref="I124:I131" si="63">(G124-D124)/D124</f>
        <v>0.05</v>
      </c>
      <c r="J124" s="96">
        <f t="shared" ref="J124:J131" si="64">G124-D124</f>
        <v>3605</v>
      </c>
    </row>
    <row r="125" spans="1:12" ht="12.75" customHeight="1">
      <c r="A125" s="87"/>
      <c r="B125" s="94" t="s">
        <v>153</v>
      </c>
      <c r="C125" s="105" t="s">
        <v>154</v>
      </c>
      <c r="D125" s="88">
        <v>57200</v>
      </c>
      <c r="E125" s="88">
        <v>60060</v>
      </c>
      <c r="F125" s="92">
        <v>61850.879999999997</v>
      </c>
      <c r="G125" s="92">
        <v>61850.879999999997</v>
      </c>
      <c r="H125" s="88"/>
      <c r="I125" s="93">
        <f t="shared" si="63"/>
        <v>8.1309090909090859E-2</v>
      </c>
      <c r="J125" s="96">
        <f t="shared" si="64"/>
        <v>4650.8799999999974</v>
      </c>
      <c r="K125" s="19"/>
    </row>
    <row r="126" spans="1:12" ht="12.75" customHeight="1">
      <c r="A126" s="87"/>
      <c r="B126" s="94"/>
      <c r="C126" s="105" t="s">
        <v>155</v>
      </c>
      <c r="D126" s="88">
        <v>34718</v>
      </c>
      <c r="E126" s="88">
        <v>26066</v>
      </c>
      <c r="F126" s="92">
        <v>26066</v>
      </c>
      <c r="G126" s="92">
        <v>26066</v>
      </c>
      <c r="H126" s="88"/>
      <c r="I126" s="93">
        <f t="shared" si="63"/>
        <v>-0.24920790368108761</v>
      </c>
      <c r="J126" s="96">
        <f t="shared" si="64"/>
        <v>-8652</v>
      </c>
      <c r="K126" s="19"/>
    </row>
    <row r="127" spans="1:12" ht="12.75" customHeight="1">
      <c r="A127" s="67"/>
      <c r="B127" s="94" t="s">
        <v>156</v>
      </c>
      <c r="C127" s="95" t="s">
        <v>40</v>
      </c>
      <c r="D127" s="88">
        <v>12900</v>
      </c>
      <c r="E127" s="88">
        <v>500</v>
      </c>
      <c r="F127" s="92">
        <v>500</v>
      </c>
      <c r="G127" s="92">
        <v>500</v>
      </c>
      <c r="H127" s="88"/>
      <c r="I127" s="93">
        <f t="shared" si="63"/>
        <v>-0.96124031007751942</v>
      </c>
      <c r="J127" s="96">
        <f t="shared" si="64"/>
        <v>-12400</v>
      </c>
      <c r="K127" s="23"/>
      <c r="L127" s="23"/>
    </row>
    <row r="128" spans="1:12" ht="12.75" customHeight="1">
      <c r="A128" s="67"/>
      <c r="B128" s="94" t="s">
        <v>157</v>
      </c>
      <c r="C128" s="95" t="s">
        <v>158</v>
      </c>
      <c r="D128" s="88">
        <v>100695</v>
      </c>
      <c r="E128" s="88">
        <v>101000</v>
      </c>
      <c r="F128" s="92">
        <v>101000</v>
      </c>
      <c r="G128" s="92">
        <v>101000</v>
      </c>
      <c r="H128" s="88"/>
      <c r="I128" s="93">
        <f t="shared" si="63"/>
        <v>3.0289488057996922E-3</v>
      </c>
      <c r="J128" s="96">
        <f t="shared" si="64"/>
        <v>305</v>
      </c>
      <c r="K128" s="23"/>
      <c r="L128" s="23"/>
    </row>
    <row r="129" spans="1:19" ht="12.75" customHeight="1">
      <c r="A129" s="67"/>
      <c r="B129" s="94" t="s">
        <v>159</v>
      </c>
      <c r="C129" s="95" t="s">
        <v>160</v>
      </c>
      <c r="D129" s="88">
        <v>55792</v>
      </c>
      <c r="E129" s="88">
        <v>56000</v>
      </c>
      <c r="F129" s="92">
        <v>56000</v>
      </c>
      <c r="G129" s="92">
        <v>56000</v>
      </c>
      <c r="H129" s="88"/>
      <c r="I129" s="93">
        <f t="shared" si="63"/>
        <v>3.728133065672498E-3</v>
      </c>
      <c r="J129" s="96">
        <f t="shared" si="64"/>
        <v>208</v>
      </c>
      <c r="K129" s="32"/>
      <c r="L129" s="32"/>
      <c r="M129" s="23"/>
    </row>
    <row r="130" spans="1:19" ht="12.75" customHeight="1">
      <c r="A130" s="67"/>
      <c r="B130" s="94" t="s">
        <v>161</v>
      </c>
      <c r="C130" s="95" t="s">
        <v>162</v>
      </c>
      <c r="D130" s="88">
        <v>68888</v>
      </c>
      <c r="E130" s="88">
        <v>68888</v>
      </c>
      <c r="F130" s="92">
        <v>68888</v>
      </c>
      <c r="G130" s="92">
        <v>68888</v>
      </c>
      <c r="H130" s="88"/>
      <c r="I130" s="93">
        <f t="shared" si="63"/>
        <v>0</v>
      </c>
      <c r="J130" s="96">
        <f t="shared" si="64"/>
        <v>0</v>
      </c>
      <c r="K130" s="32"/>
      <c r="L130" s="32"/>
      <c r="M130" s="23"/>
    </row>
    <row r="131" spans="1:19" ht="12.75" customHeight="1">
      <c r="A131" s="67"/>
      <c r="B131" s="184" t="s">
        <v>163</v>
      </c>
      <c r="C131" s="185"/>
      <c r="D131" s="138">
        <f t="shared" ref="D131:G131" si="65">SUM(D124:D130)</f>
        <v>402293</v>
      </c>
      <c r="E131" s="138">
        <f t="shared" si="65"/>
        <v>388219</v>
      </c>
      <c r="F131" s="139">
        <f t="shared" si="65"/>
        <v>390009.88</v>
      </c>
      <c r="G131" s="139">
        <f t="shared" si="65"/>
        <v>390009.88</v>
      </c>
      <c r="H131" s="138"/>
      <c r="I131" s="93">
        <f t="shared" si="63"/>
        <v>-3.0532770890868088E-2</v>
      </c>
      <c r="J131" s="96">
        <f t="shared" si="64"/>
        <v>-12283.119999999995</v>
      </c>
      <c r="K131" s="32"/>
      <c r="L131" s="32"/>
      <c r="M131" s="23"/>
    </row>
    <row r="132" spans="1:19" ht="15" customHeight="1">
      <c r="A132" s="67"/>
      <c r="B132" s="94"/>
      <c r="C132" s="148"/>
      <c r="D132" s="88"/>
      <c r="E132" s="88"/>
      <c r="F132" s="92"/>
      <c r="G132" s="92"/>
      <c r="H132" s="88"/>
      <c r="I132" s="93"/>
      <c r="J132" s="96"/>
      <c r="K132" s="35"/>
      <c r="L132" s="32"/>
      <c r="M132" s="23"/>
      <c r="S132" s="19" t="s">
        <v>164</v>
      </c>
    </row>
    <row r="133" spans="1:19" ht="12.75" customHeight="1">
      <c r="A133" s="116" t="s">
        <v>165</v>
      </c>
      <c r="B133" s="97"/>
      <c r="C133" s="97"/>
      <c r="D133" s="88"/>
      <c r="E133" s="88"/>
      <c r="F133" s="92"/>
      <c r="G133" s="92"/>
      <c r="H133" s="88"/>
      <c r="I133" s="93"/>
      <c r="J133" s="96"/>
      <c r="K133" s="32"/>
      <c r="L133" s="32"/>
    </row>
    <row r="134" spans="1:19" ht="12.75" customHeight="1">
      <c r="A134" s="67"/>
      <c r="B134" s="123" t="s">
        <v>166</v>
      </c>
      <c r="C134" s="120"/>
      <c r="D134" s="88"/>
      <c r="E134" s="88"/>
      <c r="F134" s="92"/>
      <c r="G134" s="92"/>
      <c r="H134" s="88"/>
      <c r="I134" s="93"/>
      <c r="J134" s="96"/>
    </row>
    <row r="135" spans="1:19" ht="12.75" customHeight="1">
      <c r="A135" s="87"/>
      <c r="B135" s="94" t="s">
        <v>167</v>
      </c>
      <c r="C135" s="95" t="s">
        <v>21</v>
      </c>
      <c r="D135" s="88">
        <v>800</v>
      </c>
      <c r="E135" s="88">
        <v>800</v>
      </c>
      <c r="F135" s="92">
        <v>800</v>
      </c>
      <c r="G135" s="92">
        <v>800</v>
      </c>
      <c r="H135" s="88"/>
      <c r="I135" s="93">
        <f t="shared" ref="I135:I141" si="66">(G135-D135)/D135</f>
        <v>0</v>
      </c>
      <c r="J135" s="96">
        <f t="shared" ref="J135:J141" si="67">G135-D135</f>
        <v>0</v>
      </c>
    </row>
    <row r="136" spans="1:19" ht="12.75" customHeight="1">
      <c r="A136" s="120"/>
      <c r="B136" s="94" t="s">
        <v>168</v>
      </c>
      <c r="C136" s="95" t="s">
        <v>23</v>
      </c>
      <c r="D136" s="88">
        <v>1200</v>
      </c>
      <c r="E136" s="88">
        <v>1200</v>
      </c>
      <c r="F136" s="92">
        <v>1200</v>
      </c>
      <c r="G136" s="92">
        <v>1200</v>
      </c>
      <c r="H136" s="88"/>
      <c r="I136" s="93">
        <f t="shared" si="66"/>
        <v>0</v>
      </c>
      <c r="J136" s="96">
        <f t="shared" si="67"/>
        <v>0</v>
      </c>
    </row>
    <row r="137" spans="1:19" ht="12.75" customHeight="1">
      <c r="A137" s="67"/>
      <c r="B137" s="94" t="s">
        <v>169</v>
      </c>
      <c r="C137" s="150" t="s">
        <v>40</v>
      </c>
      <c r="D137" s="107">
        <v>1000</v>
      </c>
      <c r="E137" s="107">
        <v>1500</v>
      </c>
      <c r="F137" s="149">
        <v>1500</v>
      </c>
      <c r="G137" s="149">
        <v>1500</v>
      </c>
      <c r="H137" s="88"/>
      <c r="I137" s="93">
        <f t="shared" si="66"/>
        <v>0.5</v>
      </c>
      <c r="J137" s="96">
        <f t="shared" si="67"/>
        <v>500</v>
      </c>
      <c r="K137" s="19"/>
    </row>
    <row r="138" spans="1:19" ht="20.25" customHeight="1">
      <c r="A138" s="67"/>
      <c r="B138" s="94" t="s">
        <v>170</v>
      </c>
      <c r="C138" s="95" t="s">
        <v>171</v>
      </c>
      <c r="D138" s="88">
        <v>4417</v>
      </c>
      <c r="E138" s="88">
        <v>4605</v>
      </c>
      <c r="F138" s="92">
        <v>4605</v>
      </c>
      <c r="G138" s="92">
        <v>4605</v>
      </c>
      <c r="H138" s="88"/>
      <c r="I138" s="93">
        <f t="shared" si="66"/>
        <v>4.2562825447136063E-2</v>
      </c>
      <c r="J138" s="96">
        <f t="shared" si="67"/>
        <v>188</v>
      </c>
    </row>
    <row r="139" spans="1:19" ht="12.75">
      <c r="A139" s="67"/>
      <c r="B139" s="123" t="s">
        <v>173</v>
      </c>
      <c r="C139" s="95"/>
      <c r="D139" s="88"/>
      <c r="E139" s="88"/>
      <c r="F139" s="92"/>
      <c r="G139" s="92"/>
      <c r="H139" s="88"/>
      <c r="I139" s="93"/>
      <c r="J139" s="96"/>
    </row>
    <row r="140" spans="1:19" ht="15" customHeight="1">
      <c r="A140" s="67"/>
      <c r="B140" s="94" t="s">
        <v>172</v>
      </c>
      <c r="C140" s="95" t="s">
        <v>173</v>
      </c>
      <c r="D140" s="88">
        <v>1699</v>
      </c>
      <c r="E140" s="88">
        <v>1777</v>
      </c>
      <c r="F140" s="92">
        <v>1777</v>
      </c>
      <c r="G140" s="92">
        <v>1777</v>
      </c>
      <c r="H140" s="88"/>
      <c r="I140" s="93">
        <f t="shared" si="66"/>
        <v>4.5909358446144792E-2</v>
      </c>
      <c r="J140" s="96">
        <f t="shared" si="67"/>
        <v>78</v>
      </c>
    </row>
    <row r="141" spans="1:19" ht="15" customHeight="1">
      <c r="A141" s="67"/>
      <c r="B141" s="94" t="s">
        <v>174</v>
      </c>
      <c r="C141" s="95" t="s">
        <v>175</v>
      </c>
      <c r="D141" s="88">
        <v>6732</v>
      </c>
      <c r="E141" s="88">
        <v>6750</v>
      </c>
      <c r="F141" s="92">
        <v>6750</v>
      </c>
      <c r="G141" s="92">
        <v>6750</v>
      </c>
      <c r="H141" s="88"/>
      <c r="I141" s="93">
        <f t="shared" si="66"/>
        <v>2.6737967914438501E-3</v>
      </c>
      <c r="J141" s="96">
        <f t="shared" si="67"/>
        <v>18</v>
      </c>
    </row>
    <row r="142" spans="1:19" ht="12.75" customHeight="1">
      <c r="A142" s="151"/>
      <c r="B142" s="140" t="s">
        <v>176</v>
      </c>
      <c r="C142" s="105"/>
      <c r="D142" s="88"/>
      <c r="E142" s="88"/>
      <c r="F142" s="92"/>
      <c r="G142" s="92"/>
      <c r="H142" s="88"/>
      <c r="I142" s="93"/>
      <c r="J142" s="96"/>
      <c r="K142" s="19"/>
    </row>
    <row r="143" spans="1:19" ht="12.75" customHeight="1">
      <c r="A143" s="146"/>
      <c r="B143" s="94" t="s">
        <v>177</v>
      </c>
      <c r="C143" s="95" t="s">
        <v>178</v>
      </c>
      <c r="D143" s="88">
        <v>4000</v>
      </c>
      <c r="E143" s="88">
        <v>4000</v>
      </c>
      <c r="F143" s="92">
        <v>4000</v>
      </c>
      <c r="G143" s="92">
        <v>4000</v>
      </c>
      <c r="H143" s="88"/>
      <c r="I143" s="93">
        <f t="shared" ref="I143:I144" si="68">(G143-D143)/D143</f>
        <v>0</v>
      </c>
      <c r="J143" s="96">
        <f t="shared" ref="J143:J144" si="69">G143-D143</f>
        <v>0</v>
      </c>
      <c r="K143" s="19"/>
    </row>
    <row r="144" spans="1:19" ht="12.75" customHeight="1">
      <c r="A144" s="146"/>
      <c r="B144" s="184" t="s">
        <v>179</v>
      </c>
      <c r="C144" s="185"/>
      <c r="D144" s="138">
        <f t="shared" ref="D144:G144" si="70">SUM(D135:D143)</f>
        <v>19848</v>
      </c>
      <c r="E144" s="138">
        <f t="shared" si="70"/>
        <v>20632</v>
      </c>
      <c r="F144" s="139">
        <f t="shared" si="70"/>
        <v>20632</v>
      </c>
      <c r="G144" s="139">
        <f t="shared" si="70"/>
        <v>20632</v>
      </c>
      <c r="H144" s="138"/>
      <c r="I144" s="93">
        <f t="shared" si="68"/>
        <v>3.9500201531640466E-2</v>
      </c>
      <c r="J144" s="96">
        <f t="shared" si="69"/>
        <v>784</v>
      </c>
    </row>
    <row r="145" spans="1:12" ht="12.75" customHeight="1">
      <c r="A145" s="146"/>
      <c r="B145" s="152"/>
      <c r="C145" s="152"/>
      <c r="D145" s="121"/>
      <c r="E145" s="121"/>
      <c r="F145" s="108"/>
      <c r="G145" s="108"/>
      <c r="H145" s="121"/>
      <c r="I145" s="93"/>
      <c r="J145" s="96"/>
    </row>
    <row r="146" spans="1:12" ht="12.75" customHeight="1">
      <c r="A146" s="153" t="s">
        <v>180</v>
      </c>
      <c r="B146" s="71"/>
      <c r="C146" s="97"/>
      <c r="D146" s="88"/>
      <c r="E146" s="88"/>
      <c r="F146" s="92"/>
      <c r="G146" s="92"/>
      <c r="H146" s="88"/>
      <c r="I146" s="93"/>
      <c r="J146" s="96"/>
    </row>
    <row r="147" spans="1:12" ht="12.75" customHeight="1">
      <c r="A147" s="87"/>
      <c r="B147" s="115" t="s">
        <v>181</v>
      </c>
      <c r="C147" s="81"/>
      <c r="D147" s="88"/>
      <c r="E147" s="88"/>
      <c r="F147" s="92"/>
      <c r="G147" s="92"/>
      <c r="H147" s="88"/>
      <c r="I147" s="93"/>
      <c r="J147" s="96"/>
    </row>
    <row r="148" spans="1:12" ht="12.75" customHeight="1">
      <c r="A148" s="87"/>
      <c r="B148" s="94" t="s">
        <v>182</v>
      </c>
      <c r="C148" s="95" t="s">
        <v>183</v>
      </c>
      <c r="D148" s="88">
        <v>17661</v>
      </c>
      <c r="E148" s="107">
        <v>18544</v>
      </c>
      <c r="F148" s="149">
        <v>18544</v>
      </c>
      <c r="G148" s="149">
        <v>18544</v>
      </c>
      <c r="H148" s="88"/>
      <c r="I148" s="93">
        <f t="shared" ref="I148:I151" si="71">(G148-D148)/D148</f>
        <v>4.9997168903233115E-2</v>
      </c>
      <c r="J148" s="96">
        <f t="shared" ref="J148:J151" si="72">G148-D148</f>
        <v>883</v>
      </c>
      <c r="K148" s="19"/>
    </row>
    <row r="149" spans="1:12" ht="12.75" customHeight="1">
      <c r="A149" s="116"/>
      <c r="B149" s="94" t="s">
        <v>184</v>
      </c>
      <c r="C149" s="95" t="s">
        <v>89</v>
      </c>
      <c r="D149" s="88">
        <v>793</v>
      </c>
      <c r="E149" s="88">
        <v>793</v>
      </c>
      <c r="F149" s="92">
        <v>793</v>
      </c>
      <c r="G149" s="92">
        <v>793</v>
      </c>
      <c r="H149" s="88"/>
      <c r="I149" s="93">
        <f t="shared" si="71"/>
        <v>0</v>
      </c>
      <c r="J149" s="96">
        <f t="shared" si="72"/>
        <v>0</v>
      </c>
    </row>
    <row r="150" spans="1:12" ht="12.75" customHeight="1">
      <c r="A150" s="67"/>
      <c r="B150" s="94" t="s">
        <v>185</v>
      </c>
      <c r="C150" s="95" t="s">
        <v>40</v>
      </c>
      <c r="D150" s="88">
        <v>10207</v>
      </c>
      <c r="E150" s="88">
        <v>10972.78</v>
      </c>
      <c r="F150" s="92">
        <v>10972.78</v>
      </c>
      <c r="G150" s="92">
        <v>10972.78</v>
      </c>
      <c r="H150" s="88"/>
      <c r="I150" s="93">
        <f t="shared" si="71"/>
        <v>7.5024982854903569E-2</v>
      </c>
      <c r="J150" s="96">
        <f t="shared" si="72"/>
        <v>765.78000000000065</v>
      </c>
    </row>
    <row r="151" spans="1:12" ht="12.75" customHeight="1">
      <c r="A151" s="67"/>
      <c r="B151" s="154" t="s">
        <v>186</v>
      </c>
      <c r="C151" s="155"/>
      <c r="D151" s="156">
        <f t="shared" ref="D151:G151" si="73">SUM(D148:D150)</f>
        <v>28661</v>
      </c>
      <c r="E151" s="156">
        <f t="shared" si="73"/>
        <v>30309.78</v>
      </c>
      <c r="F151" s="157">
        <f t="shared" si="73"/>
        <v>30309.78</v>
      </c>
      <c r="G151" s="157">
        <f t="shared" si="73"/>
        <v>30309.78</v>
      </c>
      <c r="H151" s="156"/>
      <c r="I151" s="93">
        <f t="shared" si="71"/>
        <v>5.7526953002337629E-2</v>
      </c>
      <c r="J151" s="96">
        <f t="shared" si="72"/>
        <v>1648.7799999999988</v>
      </c>
    </row>
    <row r="152" spans="1:12" ht="12.75" customHeight="1">
      <c r="A152" s="87"/>
      <c r="B152" s="94"/>
      <c r="C152" s="158"/>
      <c r="D152" s="88"/>
      <c r="E152" s="88"/>
      <c r="F152" s="92"/>
      <c r="G152" s="92"/>
      <c r="H152" s="88"/>
      <c r="I152" s="93"/>
      <c r="J152" s="96"/>
    </row>
    <row r="153" spans="1:12" ht="12.75" customHeight="1">
      <c r="A153" s="87" t="s">
        <v>187</v>
      </c>
      <c r="B153" s="94"/>
      <c r="C153" s="158"/>
      <c r="D153" s="88"/>
      <c r="E153" s="88"/>
      <c r="F153" s="92"/>
      <c r="G153" s="92"/>
      <c r="H153" s="88"/>
      <c r="I153" s="93"/>
      <c r="J153" s="96"/>
    </row>
    <row r="154" spans="1:12" ht="12.75" customHeight="1">
      <c r="A154" s="120"/>
      <c r="B154" s="94" t="s">
        <v>188</v>
      </c>
      <c r="C154" s="69" t="s">
        <v>189</v>
      </c>
      <c r="D154" s="88">
        <v>1000</v>
      </c>
      <c r="E154" s="88">
        <v>1000</v>
      </c>
      <c r="F154" s="92">
        <v>1000</v>
      </c>
      <c r="G154" s="92">
        <v>1000</v>
      </c>
      <c r="H154" s="88"/>
      <c r="I154" s="93">
        <f t="shared" ref="I154:I155" si="74">(G154-D154)/D154</f>
        <v>0</v>
      </c>
      <c r="J154" s="96">
        <f t="shared" ref="J154:J155" si="75">G154-D154</f>
        <v>0</v>
      </c>
    </row>
    <row r="155" spans="1:12" ht="12.75" customHeight="1">
      <c r="A155" s="120"/>
      <c r="B155" s="159" t="s">
        <v>190</v>
      </c>
      <c r="C155" s="71"/>
      <c r="D155" s="138">
        <f t="shared" ref="D155:G155" si="76">SUM(D154)</f>
        <v>1000</v>
      </c>
      <c r="E155" s="138">
        <f t="shared" si="76"/>
        <v>1000</v>
      </c>
      <c r="F155" s="139">
        <f t="shared" si="76"/>
        <v>1000</v>
      </c>
      <c r="G155" s="139">
        <f t="shared" si="76"/>
        <v>1000</v>
      </c>
      <c r="H155" s="138"/>
      <c r="I155" s="93">
        <f t="shared" si="74"/>
        <v>0</v>
      </c>
      <c r="J155" s="96">
        <f t="shared" si="75"/>
        <v>0</v>
      </c>
    </row>
    <row r="156" spans="1:12" ht="12.75" customHeight="1">
      <c r="A156" s="87"/>
      <c r="B156" s="127"/>
      <c r="C156" s="71"/>
      <c r="D156" s="138"/>
      <c r="E156" s="138"/>
      <c r="F156" s="139"/>
      <c r="G156" s="139"/>
      <c r="H156" s="138"/>
      <c r="I156" s="93"/>
      <c r="J156" s="96"/>
    </row>
    <row r="157" spans="1:12" ht="12.75" customHeight="1">
      <c r="A157" s="83" t="s">
        <v>191</v>
      </c>
      <c r="B157" s="83"/>
      <c r="C157" s="88"/>
      <c r="D157" s="88"/>
      <c r="E157" s="88"/>
      <c r="F157" s="92"/>
      <c r="G157" s="92"/>
      <c r="H157" s="93"/>
      <c r="I157" s="93"/>
      <c r="J157" s="96"/>
    </row>
    <row r="158" spans="1:12" ht="12.75" customHeight="1">
      <c r="A158" s="97"/>
      <c r="B158" s="69" t="s">
        <v>192</v>
      </c>
      <c r="C158" s="88" t="s">
        <v>193</v>
      </c>
      <c r="D158" s="88">
        <v>105000</v>
      </c>
      <c r="E158" s="88">
        <v>105000</v>
      </c>
      <c r="F158" s="92">
        <v>105000</v>
      </c>
      <c r="G158" s="92">
        <v>105000</v>
      </c>
      <c r="H158" s="88"/>
      <c r="I158" s="93">
        <f t="shared" ref="I158:I159" si="77">(G158-D158)/D158</f>
        <v>0</v>
      </c>
      <c r="J158" s="96">
        <f t="shared" ref="J158:J159" si="78">G158-D158</f>
        <v>0</v>
      </c>
      <c r="K158" s="36"/>
      <c r="L158" s="19"/>
    </row>
    <row r="159" spans="1:12" ht="12.75" customHeight="1">
      <c r="A159" s="97"/>
      <c r="B159" s="119"/>
      <c r="C159" s="160" t="s">
        <v>194</v>
      </c>
      <c r="D159" s="99">
        <f t="shared" ref="D159:G159" si="79">SUM(D158)</f>
        <v>105000</v>
      </c>
      <c r="E159" s="100">
        <f t="shared" si="79"/>
        <v>105000</v>
      </c>
      <c r="F159" s="122">
        <f t="shared" si="79"/>
        <v>105000</v>
      </c>
      <c r="G159" s="122">
        <f t="shared" si="79"/>
        <v>105000</v>
      </c>
      <c r="H159" s="161"/>
      <c r="I159" s="93">
        <f t="shared" si="77"/>
        <v>0</v>
      </c>
      <c r="J159" s="96">
        <f t="shared" si="78"/>
        <v>0</v>
      </c>
      <c r="K159" s="19"/>
      <c r="L159" s="19"/>
    </row>
    <row r="160" spans="1:12" ht="12.75" customHeight="1">
      <c r="A160" s="83"/>
      <c r="B160" s="69"/>
      <c r="C160" s="88"/>
      <c r="D160" s="88"/>
      <c r="E160" s="88"/>
      <c r="F160" s="92"/>
      <c r="G160" s="92"/>
      <c r="H160" s="93"/>
      <c r="I160" s="93"/>
      <c r="J160" s="96"/>
      <c r="K160" s="19"/>
      <c r="L160" s="19"/>
    </row>
    <row r="161" spans="1:12" ht="12.75" customHeight="1">
      <c r="A161" s="135" t="s">
        <v>195</v>
      </c>
      <c r="B161" s="71"/>
      <c r="C161" s="162"/>
      <c r="D161" s="109"/>
      <c r="E161" s="88"/>
      <c r="F161" s="92"/>
      <c r="G161" s="92"/>
      <c r="H161" s="93"/>
      <c r="I161" s="93"/>
      <c r="J161" s="96"/>
      <c r="K161" s="19"/>
      <c r="L161" s="19"/>
    </row>
    <row r="162" spans="1:12" ht="12.75" customHeight="1">
      <c r="A162" s="83"/>
      <c r="B162" s="153" t="s">
        <v>196</v>
      </c>
      <c r="C162" s="109"/>
      <c r="D162" s="88" t="s">
        <v>197</v>
      </c>
      <c r="E162" s="92">
        <v>3000</v>
      </c>
      <c r="F162" s="92">
        <v>3000</v>
      </c>
      <c r="G162" s="92">
        <v>3000</v>
      </c>
      <c r="H162" s="93"/>
      <c r="I162" s="93"/>
      <c r="J162" s="96">
        <v>0</v>
      </c>
      <c r="K162" s="19"/>
      <c r="L162" s="19"/>
    </row>
    <row r="163" spans="1:12" ht="11.25" customHeight="1">
      <c r="A163" s="94"/>
      <c r="B163" s="163" t="s">
        <v>198</v>
      </c>
      <c r="C163" s="105"/>
      <c r="D163" s="88"/>
      <c r="E163" s="88"/>
      <c r="F163" s="92"/>
      <c r="G163" s="92"/>
      <c r="H163" s="88"/>
      <c r="I163" s="93"/>
      <c r="J163" s="96"/>
      <c r="K163" s="19"/>
      <c r="L163" s="19"/>
    </row>
    <row r="164" spans="1:12" ht="11.25" customHeight="1">
      <c r="A164" s="94"/>
      <c r="B164" s="125" t="s">
        <v>199</v>
      </c>
      <c r="C164" s="95" t="s">
        <v>200</v>
      </c>
      <c r="D164" s="88">
        <v>1698</v>
      </c>
      <c r="E164" s="88">
        <v>1800</v>
      </c>
      <c r="F164" s="92">
        <v>1800</v>
      </c>
      <c r="G164" s="92">
        <v>1800</v>
      </c>
      <c r="H164" s="88"/>
      <c r="I164" s="93">
        <f t="shared" ref="I164:I169" si="80">(G164-D164)/D164</f>
        <v>6.0070671378091869E-2</v>
      </c>
      <c r="J164" s="96">
        <f t="shared" ref="J164:J169" si="81">G164-D164</f>
        <v>102</v>
      </c>
      <c r="K164" s="19"/>
      <c r="L164" s="19"/>
    </row>
    <row r="165" spans="1:12" ht="11.25" customHeight="1">
      <c r="A165" s="94"/>
      <c r="B165" s="94" t="s">
        <v>201</v>
      </c>
      <c r="C165" s="95" t="s">
        <v>202</v>
      </c>
      <c r="D165" s="88">
        <v>4600</v>
      </c>
      <c r="E165" s="88">
        <v>4600</v>
      </c>
      <c r="F165" s="92">
        <v>4600</v>
      </c>
      <c r="G165" s="92">
        <v>4600</v>
      </c>
      <c r="H165" s="88"/>
      <c r="I165" s="93">
        <f t="shared" si="80"/>
        <v>0</v>
      </c>
      <c r="J165" s="96">
        <f t="shared" si="81"/>
        <v>0</v>
      </c>
      <c r="K165" s="19"/>
      <c r="L165" s="19"/>
    </row>
    <row r="166" spans="1:12" ht="11.25" customHeight="1">
      <c r="A166" s="94"/>
      <c r="B166" s="109" t="s">
        <v>203</v>
      </c>
      <c r="C166" s="95" t="s">
        <v>204</v>
      </c>
      <c r="D166" s="88">
        <v>5044</v>
      </c>
      <c r="E166" s="88">
        <v>5064</v>
      </c>
      <c r="F166" s="92">
        <v>5064</v>
      </c>
      <c r="G166" s="92">
        <v>5064</v>
      </c>
      <c r="H166" s="88"/>
      <c r="I166" s="93">
        <f t="shared" si="80"/>
        <v>3.9651070578905628E-3</v>
      </c>
      <c r="J166" s="96">
        <f t="shared" si="81"/>
        <v>20</v>
      </c>
    </row>
    <row r="167" spans="1:12" ht="12.75" customHeight="1">
      <c r="A167" s="67"/>
      <c r="B167" s="94"/>
      <c r="C167" s="164" t="s">
        <v>205</v>
      </c>
      <c r="D167" s="165">
        <f>SUM(D164:D166)</f>
        <v>11342</v>
      </c>
      <c r="E167" s="165">
        <f>SUM(E161:E166)</f>
        <v>14464</v>
      </c>
      <c r="F167" s="166">
        <f t="shared" ref="F167:G167" si="82">SUM(F164:F166)</f>
        <v>11464</v>
      </c>
      <c r="G167" s="166">
        <f t="shared" si="82"/>
        <v>11464</v>
      </c>
      <c r="H167" s="165"/>
      <c r="I167" s="93">
        <f t="shared" si="80"/>
        <v>1.0756480338564627E-2</v>
      </c>
      <c r="J167" s="96">
        <f t="shared" si="81"/>
        <v>122</v>
      </c>
    </row>
    <row r="168" spans="1:12" ht="12.75" customHeight="1">
      <c r="A168" s="67"/>
      <c r="B168" s="94" t="s">
        <v>206</v>
      </c>
      <c r="C168" s="69" t="s">
        <v>207</v>
      </c>
      <c r="D168" s="88">
        <v>36533</v>
      </c>
      <c r="E168" s="88">
        <v>40470</v>
      </c>
      <c r="F168" s="92">
        <v>40470</v>
      </c>
      <c r="G168" s="92">
        <v>40470</v>
      </c>
      <c r="H168" s="88"/>
      <c r="I168" s="93">
        <f t="shared" si="80"/>
        <v>0.10776558180275367</v>
      </c>
      <c r="J168" s="96">
        <f t="shared" si="81"/>
        <v>3937</v>
      </c>
    </row>
    <row r="169" spans="1:12" ht="12.75" customHeight="1">
      <c r="A169" s="67"/>
      <c r="B169" s="167" t="s">
        <v>208</v>
      </c>
      <c r="C169" s="71"/>
      <c r="D169" s="168">
        <f>D168+D167+D161</f>
        <v>47875</v>
      </c>
      <c r="E169" s="168">
        <f t="shared" ref="E169" si="83">E161+E167+E168</f>
        <v>54934</v>
      </c>
      <c r="F169" s="169">
        <f>F162+F167+F168</f>
        <v>54934</v>
      </c>
      <c r="G169" s="169">
        <f>G162+G167+G168</f>
        <v>54934</v>
      </c>
      <c r="H169" s="168"/>
      <c r="I169" s="93">
        <f t="shared" si="80"/>
        <v>0.14744647519582246</v>
      </c>
      <c r="J169" s="96">
        <f t="shared" si="81"/>
        <v>7059</v>
      </c>
    </row>
    <row r="170" spans="1:12" ht="12.75" customHeight="1">
      <c r="A170" s="67"/>
      <c r="B170" s="94"/>
      <c r="C170" s="105"/>
      <c r="D170" s="88"/>
      <c r="E170" s="88"/>
      <c r="F170" s="92"/>
      <c r="G170" s="92"/>
      <c r="H170" s="88"/>
      <c r="I170" s="93"/>
      <c r="J170" s="96"/>
    </row>
    <row r="171" spans="1:12" ht="12.75" customHeight="1">
      <c r="A171" s="67"/>
      <c r="B171" s="94"/>
      <c r="C171" s="170" t="s">
        <v>209</v>
      </c>
      <c r="D171" s="128">
        <f t="shared" ref="D171:F171" si="84">SUM(D77,D108,D120,D131,D144,D151,D155,D159,D169)</f>
        <v>1895737</v>
      </c>
      <c r="E171" s="128">
        <f t="shared" si="84"/>
        <v>2029745.97</v>
      </c>
      <c r="F171" s="129">
        <f t="shared" si="84"/>
        <v>2029186.3499999999</v>
      </c>
      <c r="G171" s="129">
        <f>SUM(G77,G108,G120,G131,G144,G151,G155,G159,G169)</f>
        <v>2029186.3499999999</v>
      </c>
      <c r="H171" s="128"/>
      <c r="I171" s="93">
        <f>(G171-D171)/D171</f>
        <v>7.0394442900043555E-2</v>
      </c>
      <c r="J171" s="96">
        <f>G171-D171</f>
        <v>133449.34999999986</v>
      </c>
    </row>
    <row r="172" spans="1:12" ht="12.75" customHeight="1">
      <c r="A172" s="67"/>
      <c r="B172" s="152"/>
      <c r="C172" s="171"/>
      <c r="D172" s="88"/>
      <c r="E172" s="88"/>
      <c r="F172" s="92"/>
      <c r="G172" s="92"/>
      <c r="H172" s="88"/>
      <c r="I172" s="93"/>
      <c r="J172" s="96"/>
    </row>
    <row r="173" spans="1:12" ht="12.75" customHeight="1">
      <c r="A173" s="67"/>
      <c r="B173" s="152"/>
      <c r="C173" s="171"/>
      <c r="D173" s="88"/>
      <c r="E173" s="88"/>
      <c r="F173" s="172"/>
      <c r="G173" s="172"/>
      <c r="H173" s="71"/>
      <c r="I173" s="93"/>
      <c r="J173" s="96"/>
    </row>
    <row r="174" spans="1:12" ht="12.75" customHeight="1">
      <c r="A174" s="67"/>
      <c r="B174" s="152" t="s">
        <v>210</v>
      </c>
      <c r="C174" s="173" t="s">
        <v>211</v>
      </c>
      <c r="D174" s="88"/>
      <c r="E174" s="88" t="s">
        <v>212</v>
      </c>
      <c r="F174" s="172"/>
      <c r="G174" s="172"/>
      <c r="H174" s="71"/>
      <c r="I174" s="93"/>
      <c r="J174" s="96"/>
    </row>
    <row r="175" spans="1:12" ht="12.75" customHeight="1">
      <c r="A175" s="67"/>
      <c r="B175" s="152"/>
      <c r="C175" s="174" t="s">
        <v>213</v>
      </c>
      <c r="D175" s="88">
        <v>2000</v>
      </c>
      <c r="E175" s="88">
        <v>2000</v>
      </c>
      <c r="F175" s="92">
        <v>2000</v>
      </c>
      <c r="G175" s="92">
        <v>2000</v>
      </c>
      <c r="H175" s="88"/>
      <c r="I175" s="93">
        <f t="shared" ref="I175:I177" si="85">(G175-D175)/D175</f>
        <v>0</v>
      </c>
      <c r="J175" s="96">
        <f t="shared" ref="J175:J182" si="86">G175-D175</f>
        <v>0</v>
      </c>
    </row>
    <row r="176" spans="1:12" ht="12.75" customHeight="1">
      <c r="A176" s="67"/>
      <c r="B176" s="152"/>
      <c r="C176" s="174" t="s">
        <v>214</v>
      </c>
      <c r="D176" s="88">
        <v>2000</v>
      </c>
      <c r="E176" s="88">
        <v>2000</v>
      </c>
      <c r="F176" s="92">
        <v>2000</v>
      </c>
      <c r="G176" s="92">
        <v>2000</v>
      </c>
      <c r="H176" s="175"/>
      <c r="I176" s="93">
        <f t="shared" si="85"/>
        <v>0</v>
      </c>
      <c r="J176" s="96">
        <f t="shared" si="86"/>
        <v>0</v>
      </c>
    </row>
    <row r="177" spans="1:14" ht="12.75" customHeight="1">
      <c r="A177" s="67"/>
      <c r="B177" s="152"/>
      <c r="C177" s="174" t="s">
        <v>215</v>
      </c>
      <c r="D177" s="88">
        <v>1500</v>
      </c>
      <c r="E177" s="88">
        <v>1500</v>
      </c>
      <c r="F177" s="92">
        <v>1500</v>
      </c>
      <c r="G177" s="92">
        <v>1500</v>
      </c>
      <c r="H177" s="175"/>
      <c r="I177" s="93">
        <f t="shared" si="85"/>
        <v>0</v>
      </c>
      <c r="J177" s="96">
        <f t="shared" si="86"/>
        <v>0</v>
      </c>
    </row>
    <row r="178" spans="1:14" ht="12.75" customHeight="1">
      <c r="A178" s="67"/>
      <c r="B178" s="152"/>
      <c r="C178" s="162" t="s">
        <v>216</v>
      </c>
      <c r="D178" s="88"/>
      <c r="E178" s="88">
        <v>3884</v>
      </c>
      <c r="F178" s="92">
        <v>3884</v>
      </c>
      <c r="G178" s="92">
        <v>3884</v>
      </c>
      <c r="H178" s="88"/>
      <c r="I178" s="93"/>
      <c r="J178" s="96">
        <f t="shared" si="86"/>
        <v>3884</v>
      </c>
    </row>
    <row r="179" spans="1:14" ht="12.75" customHeight="1">
      <c r="A179" s="67"/>
      <c r="B179" s="152"/>
      <c r="C179" s="95" t="s">
        <v>217</v>
      </c>
      <c r="D179" s="88">
        <v>63000</v>
      </c>
      <c r="E179" s="88"/>
      <c r="F179" s="92"/>
      <c r="G179" s="92"/>
      <c r="H179" s="88"/>
      <c r="I179" s="93">
        <f t="shared" ref="I179:I180" si="87">(G179-D179)/D179</f>
        <v>-1</v>
      </c>
      <c r="J179" s="96">
        <f t="shared" si="86"/>
        <v>-63000</v>
      </c>
    </row>
    <row r="180" spans="1:14" ht="12.75" customHeight="1">
      <c r="A180" s="67"/>
      <c r="B180" s="152"/>
      <c r="C180" s="174" t="s">
        <v>196</v>
      </c>
      <c r="D180" s="88">
        <v>3000</v>
      </c>
      <c r="E180" s="88"/>
      <c r="F180" s="92"/>
      <c r="G180" s="92"/>
      <c r="H180" s="71"/>
      <c r="I180" s="93">
        <f t="shared" si="87"/>
        <v>-1</v>
      </c>
      <c r="J180" s="96">
        <f t="shared" si="86"/>
        <v>-3000</v>
      </c>
      <c r="K180" s="19"/>
    </row>
    <row r="181" spans="1:14" ht="14.25" customHeight="1">
      <c r="A181" s="67"/>
      <c r="B181" s="152"/>
      <c r="C181" s="174" t="s">
        <v>218</v>
      </c>
      <c r="D181" s="88"/>
      <c r="E181" s="88">
        <v>4000</v>
      </c>
      <c r="F181" s="92">
        <v>4000</v>
      </c>
      <c r="G181" s="92">
        <v>4000</v>
      </c>
      <c r="H181" s="71"/>
      <c r="I181" s="93"/>
      <c r="J181" s="96">
        <f t="shared" si="86"/>
        <v>4000</v>
      </c>
      <c r="K181" s="19"/>
    </row>
    <row r="182" spans="1:14" ht="12.75" customHeight="1">
      <c r="A182" s="67"/>
      <c r="B182" s="171"/>
      <c r="C182" s="98" t="s">
        <v>219</v>
      </c>
      <c r="D182" s="100">
        <f t="shared" ref="D182:G182" si="88">SUM(D175:D181)</f>
        <v>71500</v>
      </c>
      <c r="E182" s="100">
        <f t="shared" si="88"/>
        <v>13384</v>
      </c>
      <c r="F182" s="122">
        <f t="shared" si="88"/>
        <v>13384</v>
      </c>
      <c r="G182" s="122">
        <f t="shared" si="88"/>
        <v>13384</v>
      </c>
      <c r="H182" s="175"/>
      <c r="I182" s="93">
        <f>(G182-D182)/D182</f>
        <v>-0.81281118881118886</v>
      </c>
      <c r="J182" s="96">
        <f t="shared" si="86"/>
        <v>-58116</v>
      </c>
    </row>
    <row r="183" spans="1:14" ht="12.75" customHeight="1">
      <c r="A183" s="67"/>
      <c r="B183" s="171"/>
      <c r="C183" s="105"/>
      <c r="D183" s="88"/>
      <c r="E183" s="88"/>
      <c r="F183" s="92"/>
      <c r="G183" s="92"/>
      <c r="H183" s="88"/>
      <c r="I183" s="93"/>
      <c r="J183" s="96"/>
    </row>
    <row r="184" spans="1:14" ht="12.75" customHeight="1">
      <c r="A184" s="67"/>
      <c r="B184" s="125"/>
      <c r="C184" s="158"/>
      <c r="D184" s="88"/>
      <c r="E184" s="88"/>
      <c r="F184" s="92"/>
      <c r="G184" s="92"/>
      <c r="H184" s="121"/>
      <c r="I184" s="93"/>
      <c r="J184" s="96"/>
    </row>
    <row r="185" spans="1:14" ht="12.75" customHeight="1">
      <c r="A185" s="67"/>
      <c r="B185" s="125"/>
      <c r="C185" s="176" t="s">
        <v>220</v>
      </c>
      <c r="D185" s="177">
        <f t="shared" ref="D185:G185" si="89">SUM(D171)</f>
        <v>1895737</v>
      </c>
      <c r="E185" s="177">
        <f t="shared" si="89"/>
        <v>2029745.97</v>
      </c>
      <c r="F185" s="178">
        <f t="shared" si="89"/>
        <v>2029186.3499999999</v>
      </c>
      <c r="G185" s="178">
        <f t="shared" si="89"/>
        <v>2029186.3499999999</v>
      </c>
      <c r="H185" s="88"/>
      <c r="I185" s="93">
        <f t="shared" ref="I185:I186" si="90">(G185-D185)/D185</f>
        <v>7.0394442900043555E-2</v>
      </c>
      <c r="J185" s="96">
        <f t="shared" ref="J185:J186" si="91">G185-D185</f>
        <v>133449.34999999986</v>
      </c>
    </row>
    <row r="186" spans="1:14" ht="12" customHeight="1">
      <c r="A186" s="67"/>
      <c r="B186" s="125"/>
      <c r="C186" s="179" t="s">
        <v>221</v>
      </c>
      <c r="D186" s="180">
        <f t="shared" ref="D186:G186" si="92">SUM(D182,D185)</f>
        <v>1967237</v>
      </c>
      <c r="E186" s="180">
        <f t="shared" si="92"/>
        <v>2043129.97</v>
      </c>
      <c r="F186" s="181">
        <f t="shared" si="92"/>
        <v>2042570.3499999999</v>
      </c>
      <c r="G186" s="181">
        <f t="shared" si="92"/>
        <v>2042570.3499999999</v>
      </c>
      <c r="H186" s="182"/>
      <c r="I186" s="183">
        <f t="shared" si="90"/>
        <v>3.82939879638294E-2</v>
      </c>
      <c r="J186" s="96">
        <f t="shared" si="91"/>
        <v>75333.34999999986</v>
      </c>
    </row>
    <row r="187" spans="1:14" ht="12.75" customHeight="1">
      <c r="A187" s="2"/>
      <c r="B187" s="38"/>
      <c r="C187" s="20"/>
      <c r="D187" s="30"/>
      <c r="E187" s="30"/>
      <c r="F187" s="30"/>
      <c r="G187" s="22">
        <f>SUM(G173)</f>
        <v>0</v>
      </c>
      <c r="H187" s="8"/>
      <c r="I187" s="11"/>
      <c r="J187" s="14"/>
    </row>
    <row r="188" spans="1:14" ht="12.75" customHeight="1">
      <c r="A188" s="2"/>
      <c r="B188" s="31"/>
      <c r="C188" s="20"/>
      <c r="D188" s="8"/>
      <c r="E188" s="8"/>
      <c r="F188" s="8"/>
      <c r="G188" s="22"/>
      <c r="H188" s="8"/>
      <c r="I188" s="11"/>
      <c r="J188" s="14"/>
    </row>
    <row r="189" spans="1:14" ht="12.75" customHeight="1">
      <c r="A189" s="2"/>
      <c r="B189" s="31"/>
      <c r="C189" s="39"/>
      <c r="D189" s="40"/>
      <c r="E189" s="40"/>
      <c r="F189" s="40"/>
      <c r="G189" s="41"/>
      <c r="H189" s="8"/>
      <c r="I189" s="11"/>
      <c r="J189" s="14"/>
      <c r="K189" s="39"/>
      <c r="M189" s="19"/>
    </row>
    <row r="190" spans="1:14" ht="12.75" customHeight="1">
      <c r="A190" s="2"/>
      <c r="B190" s="31"/>
      <c r="C190" s="5"/>
      <c r="D190" s="42"/>
      <c r="E190" s="42"/>
      <c r="F190" s="42"/>
      <c r="G190" s="43"/>
      <c r="H190" s="8"/>
      <c r="I190" s="11"/>
      <c r="J190" s="14"/>
      <c r="K190" s="39"/>
      <c r="L190" s="44"/>
      <c r="M190" s="19"/>
      <c r="N190" s="19"/>
    </row>
    <row r="191" spans="1:14" ht="12.75" customHeight="1">
      <c r="A191" s="2"/>
      <c r="B191" s="31"/>
      <c r="C191" s="39"/>
      <c r="D191" s="42"/>
      <c r="E191" s="42"/>
      <c r="F191" s="42"/>
      <c r="G191" s="43"/>
      <c r="H191" s="17"/>
      <c r="I191" s="11"/>
      <c r="J191" s="14"/>
      <c r="K191" s="39"/>
      <c r="M191" s="19"/>
      <c r="N191" s="45"/>
    </row>
    <row r="192" spans="1:14" ht="12.75" customHeight="1">
      <c r="A192" s="2"/>
      <c r="B192" s="31"/>
      <c r="C192" s="46"/>
      <c r="D192" s="47"/>
      <c r="E192" s="48"/>
      <c r="F192" s="48"/>
      <c r="G192" s="49"/>
      <c r="H192" s="8"/>
      <c r="I192" s="11"/>
      <c r="J192" s="14"/>
      <c r="K192" s="46"/>
      <c r="M192" s="19"/>
      <c r="N192" s="45"/>
    </row>
    <row r="193" spans="1:14" ht="12.75" customHeight="1">
      <c r="A193" s="2"/>
      <c r="B193" s="31"/>
      <c r="C193" s="3"/>
      <c r="D193" s="8"/>
      <c r="E193" s="42"/>
      <c r="F193" s="8"/>
      <c r="G193" s="22"/>
      <c r="H193" s="50"/>
      <c r="I193" s="11"/>
      <c r="J193" s="14"/>
      <c r="M193" s="19"/>
      <c r="N193" s="45"/>
    </row>
    <row r="194" spans="1:14" ht="12.75" customHeight="1">
      <c r="A194" s="2"/>
      <c r="B194" s="13"/>
      <c r="C194" s="51"/>
      <c r="D194" s="42"/>
      <c r="E194" s="42"/>
      <c r="F194" s="42"/>
      <c r="G194" s="43"/>
      <c r="H194" s="8"/>
      <c r="I194" s="11"/>
      <c r="J194" s="14"/>
      <c r="M194" s="19"/>
      <c r="N194" s="45"/>
    </row>
    <row r="195" spans="1:14" ht="12.75" customHeight="1">
      <c r="A195" s="2"/>
      <c r="B195" s="13"/>
      <c r="C195" s="3"/>
      <c r="D195" s="52"/>
      <c r="E195" s="42"/>
      <c r="F195" s="8"/>
      <c r="G195" s="22"/>
      <c r="H195" s="33"/>
      <c r="I195" s="11"/>
      <c r="J195" s="14"/>
      <c r="M195" s="19"/>
      <c r="N195" s="45"/>
    </row>
    <row r="196" spans="1:14" ht="12.75" customHeight="1">
      <c r="A196" s="2"/>
      <c r="B196" s="13"/>
      <c r="C196" s="53"/>
      <c r="D196" s="40"/>
      <c r="E196" s="40"/>
      <c r="F196" s="54"/>
      <c r="G196" s="41"/>
      <c r="I196" s="11"/>
      <c r="J196" s="14"/>
      <c r="N196" s="45"/>
    </row>
    <row r="197" spans="1:14" ht="12.75" customHeight="1">
      <c r="A197" s="18"/>
      <c r="B197" s="13"/>
      <c r="C197" s="20"/>
      <c r="D197" s="8"/>
      <c r="E197" s="42"/>
      <c r="F197" s="8"/>
      <c r="G197" s="10"/>
      <c r="I197" s="11"/>
      <c r="J197" s="11"/>
    </row>
    <row r="198" spans="1:14" ht="12.75" customHeight="1">
      <c r="B198" s="13"/>
      <c r="C198" s="55"/>
      <c r="D198" s="33"/>
      <c r="E198" s="40"/>
      <c r="F198" s="33"/>
      <c r="G198" s="34"/>
      <c r="H198" s="19"/>
      <c r="I198" s="56"/>
      <c r="J198" s="56"/>
    </row>
    <row r="199" spans="1:14" ht="12.75" customHeight="1">
      <c r="D199" s="57"/>
      <c r="E199" s="57"/>
      <c r="F199" s="58"/>
      <c r="G199" s="37"/>
    </row>
    <row r="200" spans="1:14" ht="12.75" customHeight="1">
      <c r="B200" s="19"/>
      <c r="C200" s="59"/>
      <c r="D200" s="57"/>
      <c r="E200" s="57"/>
      <c r="F200" s="58"/>
      <c r="G200" s="37"/>
    </row>
    <row r="201" spans="1:14" ht="12.75" customHeight="1">
      <c r="B201" s="19"/>
      <c r="C201" s="60"/>
      <c r="D201" s="57"/>
      <c r="E201" s="57"/>
      <c r="F201" s="58"/>
      <c r="G201" s="37"/>
      <c r="M201" s="44"/>
    </row>
    <row r="202" spans="1:14" ht="12.75" customHeight="1">
      <c r="B202" s="19"/>
      <c r="C202" s="61"/>
      <c r="D202" s="57"/>
      <c r="E202" s="57"/>
      <c r="F202" s="58"/>
      <c r="G202" s="37"/>
      <c r="J202" s="58"/>
      <c r="M202" s="62"/>
    </row>
    <row r="203" spans="1:14" ht="12.75" customHeight="1">
      <c r="B203" s="19"/>
      <c r="C203" s="61"/>
      <c r="D203" s="57"/>
      <c r="E203" s="57"/>
      <c r="F203" s="58"/>
      <c r="G203" s="37"/>
      <c r="J203" s="58"/>
    </row>
    <row r="204" spans="1:14" ht="12.75" customHeight="1">
      <c r="B204" s="19"/>
      <c r="C204" s="61"/>
      <c r="D204" s="57"/>
      <c r="E204" s="57"/>
      <c r="F204" s="58"/>
      <c r="G204" s="37"/>
      <c r="H204" s="16" t="s">
        <v>164</v>
      </c>
      <c r="J204" s="58"/>
    </row>
    <row r="205" spans="1:14" ht="12.75" customHeight="1">
      <c r="B205" s="19"/>
      <c r="C205" s="61"/>
      <c r="D205" s="57"/>
      <c r="E205" s="57"/>
      <c r="F205" s="58"/>
      <c r="G205" s="37"/>
    </row>
    <row r="206" spans="1:14" ht="12.75" customHeight="1">
      <c r="B206" s="19"/>
      <c r="C206" s="61"/>
      <c r="D206" s="57"/>
      <c r="E206" s="57"/>
      <c r="F206" s="58"/>
      <c r="G206" s="37"/>
    </row>
    <row r="207" spans="1:14" ht="12.75" customHeight="1">
      <c r="D207" s="57"/>
      <c r="E207" s="57"/>
      <c r="F207" s="58"/>
      <c r="G207" s="37"/>
    </row>
    <row r="208" spans="1:14" ht="12.75" customHeight="1">
      <c r="D208" s="57"/>
      <c r="E208" s="57"/>
      <c r="F208" s="58"/>
      <c r="G208" s="37"/>
    </row>
    <row r="209" spans="4:7" ht="12.75" customHeight="1">
      <c r="D209" s="57"/>
      <c r="E209" s="57"/>
      <c r="F209" s="58"/>
      <c r="G209" s="37"/>
    </row>
    <row r="210" spans="4:7" ht="12.75" customHeight="1">
      <c r="D210" s="57"/>
      <c r="E210" s="57"/>
      <c r="F210" s="58"/>
      <c r="G210" s="37"/>
    </row>
    <row r="211" spans="4:7" ht="12.75" customHeight="1">
      <c r="D211" s="57"/>
      <c r="E211" s="57"/>
      <c r="F211" s="58"/>
      <c r="G211" s="37"/>
    </row>
    <row r="212" spans="4:7" ht="12.75" customHeight="1">
      <c r="D212" s="57"/>
      <c r="E212" s="57"/>
      <c r="F212" s="58"/>
      <c r="G212" s="37"/>
    </row>
    <row r="213" spans="4:7" ht="12.75" customHeight="1">
      <c r="D213" s="57"/>
      <c r="E213" s="57"/>
      <c r="F213" s="58"/>
      <c r="G213" s="37"/>
    </row>
    <row r="214" spans="4:7" ht="12.75" customHeight="1">
      <c r="D214" s="57"/>
      <c r="E214" s="57"/>
      <c r="F214" s="58"/>
      <c r="G214" s="37"/>
    </row>
    <row r="215" spans="4:7" ht="12.75" customHeight="1">
      <c r="D215" s="57"/>
      <c r="E215" s="57"/>
      <c r="F215" s="58"/>
      <c r="G215" s="37"/>
    </row>
    <row r="216" spans="4:7" ht="12.75" customHeight="1">
      <c r="D216" s="57"/>
      <c r="E216" s="57"/>
      <c r="F216" s="58"/>
      <c r="G216" s="37"/>
    </row>
    <row r="217" spans="4:7" ht="12.75" customHeight="1">
      <c r="D217" s="57"/>
      <c r="E217" s="57"/>
      <c r="F217" s="58"/>
      <c r="G217" s="37"/>
    </row>
    <row r="218" spans="4:7" ht="12.75" customHeight="1">
      <c r="D218" s="57"/>
      <c r="E218" s="57"/>
      <c r="F218" s="58"/>
      <c r="G218" s="37"/>
    </row>
    <row r="219" spans="4:7" ht="12.75" customHeight="1">
      <c r="D219" s="57"/>
      <c r="E219" s="57"/>
      <c r="F219" s="58"/>
      <c r="G219" s="37"/>
    </row>
    <row r="220" spans="4:7" ht="12.75" customHeight="1">
      <c r="D220" s="57"/>
      <c r="E220" s="57"/>
      <c r="F220" s="58"/>
      <c r="G220" s="37"/>
    </row>
    <row r="221" spans="4:7" ht="12.75" customHeight="1">
      <c r="D221" s="57"/>
      <c r="E221" s="57"/>
      <c r="F221" s="58"/>
      <c r="G221" s="37"/>
    </row>
    <row r="222" spans="4:7" ht="12.75" customHeight="1">
      <c r="D222" s="57"/>
      <c r="E222" s="57"/>
      <c r="F222" s="58"/>
      <c r="G222" s="37"/>
    </row>
    <row r="223" spans="4:7" ht="12.75" customHeight="1">
      <c r="D223" s="57"/>
      <c r="E223" s="57"/>
      <c r="F223" s="58"/>
      <c r="G223" s="37"/>
    </row>
    <row r="224" spans="4:7" ht="12.75" customHeight="1">
      <c r="D224" s="57"/>
      <c r="E224" s="57"/>
      <c r="F224" s="58"/>
      <c r="G224" s="37"/>
    </row>
    <row r="225" spans="4:7" ht="12.75" customHeight="1">
      <c r="D225" s="57"/>
      <c r="E225" s="57"/>
      <c r="F225" s="58"/>
      <c r="G225" s="37"/>
    </row>
    <row r="226" spans="4:7" ht="12.75" customHeight="1">
      <c r="D226" s="57"/>
      <c r="E226" s="57"/>
      <c r="F226" s="58"/>
      <c r="G226" s="37"/>
    </row>
    <row r="227" spans="4:7" ht="12.75" customHeight="1">
      <c r="D227" s="57"/>
      <c r="E227" s="57"/>
      <c r="F227" s="58"/>
      <c r="G227" s="37"/>
    </row>
    <row r="228" spans="4:7" ht="12.75" customHeight="1">
      <c r="D228" s="57"/>
      <c r="E228" s="57"/>
      <c r="F228" s="58"/>
      <c r="G228" s="37"/>
    </row>
    <row r="229" spans="4:7" ht="12.75" customHeight="1">
      <c r="D229" s="57"/>
      <c r="E229" s="57"/>
      <c r="F229" s="58"/>
      <c r="G229" s="37"/>
    </row>
    <row r="230" spans="4:7" ht="12.75" customHeight="1">
      <c r="D230" s="57"/>
      <c r="E230" s="57"/>
      <c r="F230" s="58"/>
      <c r="G230" s="37"/>
    </row>
    <row r="231" spans="4:7" ht="12.75" customHeight="1">
      <c r="D231" s="57"/>
      <c r="E231" s="57"/>
      <c r="F231" s="58"/>
      <c r="G231" s="37"/>
    </row>
    <row r="232" spans="4:7" ht="12.75" customHeight="1">
      <c r="D232" s="57"/>
      <c r="E232" s="57"/>
      <c r="F232" s="58"/>
      <c r="G232" s="37"/>
    </row>
    <row r="233" spans="4:7" ht="12.75" customHeight="1">
      <c r="D233" s="57"/>
      <c r="E233" s="57"/>
      <c r="F233" s="58"/>
      <c r="G233" s="37"/>
    </row>
    <row r="234" spans="4:7" ht="12.75" customHeight="1">
      <c r="D234" s="57"/>
      <c r="E234" s="57"/>
      <c r="F234" s="58"/>
      <c r="G234" s="37"/>
    </row>
    <row r="235" spans="4:7" ht="12.75" customHeight="1">
      <c r="D235" s="57"/>
      <c r="E235" s="57"/>
      <c r="F235" s="58"/>
      <c r="G235" s="37"/>
    </row>
    <row r="236" spans="4:7" ht="12.75" customHeight="1">
      <c r="D236" s="57"/>
      <c r="E236" s="57"/>
      <c r="F236" s="58"/>
      <c r="G236" s="37"/>
    </row>
    <row r="237" spans="4:7" ht="12.75" customHeight="1">
      <c r="D237" s="57"/>
      <c r="E237" s="57"/>
      <c r="F237" s="58"/>
      <c r="G237" s="37"/>
    </row>
    <row r="238" spans="4:7" ht="12.75" customHeight="1">
      <c r="D238" s="57"/>
      <c r="E238" s="57"/>
      <c r="F238" s="58"/>
      <c r="G238" s="37"/>
    </row>
    <row r="239" spans="4:7" ht="12.75" customHeight="1">
      <c r="D239" s="57"/>
      <c r="E239" s="57"/>
      <c r="F239" s="58"/>
      <c r="G239" s="37"/>
    </row>
    <row r="240" spans="4:7" ht="12.75" customHeight="1">
      <c r="D240" s="57"/>
      <c r="E240" s="57"/>
      <c r="F240" s="58"/>
      <c r="G240" s="37"/>
    </row>
    <row r="241" spans="4:7" ht="12.75" customHeight="1">
      <c r="D241" s="57"/>
      <c r="E241" s="57"/>
      <c r="F241" s="58"/>
      <c r="G241" s="37"/>
    </row>
    <row r="242" spans="4:7" ht="12.75" customHeight="1">
      <c r="D242" s="57"/>
      <c r="E242" s="57"/>
      <c r="F242" s="58"/>
      <c r="G242" s="37"/>
    </row>
    <row r="243" spans="4:7" ht="12.75" customHeight="1">
      <c r="D243" s="57"/>
      <c r="E243" s="57"/>
      <c r="F243" s="58"/>
      <c r="G243" s="37"/>
    </row>
    <row r="244" spans="4:7" ht="12.75" customHeight="1">
      <c r="D244" s="57"/>
      <c r="E244" s="57"/>
      <c r="F244" s="58"/>
      <c r="G244" s="37"/>
    </row>
    <row r="245" spans="4:7" ht="12.75" customHeight="1">
      <c r="D245" s="57"/>
      <c r="E245" s="57"/>
      <c r="F245" s="58"/>
      <c r="G245" s="37"/>
    </row>
    <row r="246" spans="4:7" ht="12.75" customHeight="1">
      <c r="D246" s="57"/>
      <c r="E246" s="57"/>
      <c r="F246" s="58"/>
      <c r="G246" s="37"/>
    </row>
    <row r="247" spans="4:7" ht="12.75" customHeight="1">
      <c r="D247" s="57"/>
      <c r="E247" s="57"/>
      <c r="F247" s="58"/>
      <c r="G247" s="37"/>
    </row>
    <row r="248" spans="4:7" ht="12.75" customHeight="1">
      <c r="D248" s="57"/>
      <c r="E248" s="57"/>
      <c r="F248" s="58"/>
      <c r="G248" s="37"/>
    </row>
    <row r="249" spans="4:7" ht="12.75" customHeight="1">
      <c r="D249" s="57"/>
      <c r="E249" s="57"/>
      <c r="F249" s="58"/>
      <c r="G249" s="37"/>
    </row>
    <row r="250" spans="4:7" ht="12.75" customHeight="1">
      <c r="D250" s="57"/>
      <c r="E250" s="57"/>
      <c r="F250" s="58"/>
      <c r="G250" s="37"/>
    </row>
    <row r="251" spans="4:7" ht="12.75" customHeight="1">
      <c r="D251" s="57"/>
      <c r="E251" s="57"/>
      <c r="F251" s="58"/>
      <c r="G251" s="37"/>
    </row>
    <row r="252" spans="4:7" ht="12.75" customHeight="1">
      <c r="D252" s="57"/>
      <c r="E252" s="57"/>
      <c r="F252" s="58"/>
      <c r="G252" s="37"/>
    </row>
    <row r="253" spans="4:7" ht="12.75" customHeight="1">
      <c r="D253" s="57"/>
      <c r="E253" s="57"/>
      <c r="F253" s="58"/>
      <c r="G253" s="37"/>
    </row>
    <row r="254" spans="4:7" ht="12.75" customHeight="1">
      <c r="D254" s="57"/>
      <c r="E254" s="57"/>
      <c r="F254" s="58"/>
      <c r="G254" s="37"/>
    </row>
    <row r="255" spans="4:7" ht="12.75" customHeight="1">
      <c r="D255" s="57"/>
      <c r="E255" s="57"/>
      <c r="F255" s="58"/>
      <c r="G255" s="37"/>
    </row>
    <row r="256" spans="4:7" ht="12.75" customHeight="1">
      <c r="D256" s="57"/>
      <c r="E256" s="57"/>
      <c r="F256" s="58"/>
      <c r="G256" s="37"/>
    </row>
    <row r="257" spans="4:7" ht="12.75" customHeight="1">
      <c r="D257" s="57"/>
      <c r="E257" s="57"/>
      <c r="F257" s="58"/>
      <c r="G257" s="37"/>
    </row>
    <row r="258" spans="4:7" ht="12.75" customHeight="1">
      <c r="D258" s="57"/>
      <c r="E258" s="57"/>
      <c r="F258" s="58"/>
      <c r="G258" s="37"/>
    </row>
    <row r="259" spans="4:7" ht="12.75" customHeight="1">
      <c r="D259" s="57"/>
      <c r="E259" s="57"/>
      <c r="F259" s="58"/>
      <c r="G259" s="37"/>
    </row>
    <row r="260" spans="4:7" ht="12.75" customHeight="1">
      <c r="D260" s="57"/>
      <c r="E260" s="57"/>
      <c r="F260" s="58"/>
      <c r="G260" s="37"/>
    </row>
    <row r="261" spans="4:7" ht="12.75" customHeight="1">
      <c r="D261" s="57"/>
      <c r="E261" s="57"/>
      <c r="F261" s="58"/>
      <c r="G261" s="37"/>
    </row>
    <row r="262" spans="4:7" ht="12.75" customHeight="1">
      <c r="D262" s="57"/>
      <c r="E262" s="57"/>
      <c r="F262" s="58"/>
      <c r="G262" s="37"/>
    </row>
    <row r="263" spans="4:7" ht="12.75" customHeight="1">
      <c r="D263" s="57"/>
      <c r="E263" s="57"/>
      <c r="F263" s="58"/>
      <c r="G263" s="37"/>
    </row>
    <row r="264" spans="4:7" ht="12.75" customHeight="1">
      <c r="D264" s="57"/>
      <c r="E264" s="57"/>
      <c r="F264" s="58"/>
      <c r="G264" s="37"/>
    </row>
    <row r="265" spans="4:7" ht="12.75" customHeight="1">
      <c r="D265" s="57"/>
      <c r="E265" s="57"/>
      <c r="F265" s="58"/>
      <c r="G265" s="37"/>
    </row>
    <row r="266" spans="4:7" ht="12.75" customHeight="1">
      <c r="D266" s="57"/>
      <c r="E266" s="57"/>
      <c r="F266" s="58"/>
      <c r="G266" s="37"/>
    </row>
    <row r="267" spans="4:7" ht="12.75" customHeight="1">
      <c r="D267" s="57"/>
      <c r="E267" s="57"/>
      <c r="F267" s="58"/>
      <c r="G267" s="37"/>
    </row>
    <row r="268" spans="4:7" ht="12.75" customHeight="1">
      <c r="D268" s="57"/>
      <c r="E268" s="57"/>
      <c r="F268" s="58"/>
      <c r="G268" s="37"/>
    </row>
    <row r="269" spans="4:7" ht="12.75" customHeight="1">
      <c r="D269" s="57"/>
      <c r="E269" s="57"/>
      <c r="F269" s="58"/>
      <c r="G269" s="37"/>
    </row>
    <row r="270" spans="4:7" ht="12.75" customHeight="1">
      <c r="D270" s="57"/>
      <c r="E270" s="57"/>
      <c r="F270" s="58"/>
      <c r="G270" s="37"/>
    </row>
    <row r="271" spans="4:7" ht="12.75" customHeight="1">
      <c r="D271" s="57"/>
      <c r="E271" s="57"/>
      <c r="F271" s="58"/>
      <c r="G271" s="37"/>
    </row>
    <row r="272" spans="4:7" ht="12.75" customHeight="1">
      <c r="D272" s="57"/>
      <c r="E272" s="57"/>
      <c r="F272" s="58"/>
      <c r="G272" s="37"/>
    </row>
    <row r="273" spans="4:7" ht="12.75" customHeight="1">
      <c r="D273" s="57"/>
      <c r="E273" s="57"/>
      <c r="F273" s="58"/>
      <c r="G273" s="37"/>
    </row>
    <row r="274" spans="4:7" ht="12.75" customHeight="1">
      <c r="D274" s="57"/>
      <c r="E274" s="57"/>
      <c r="F274" s="58"/>
      <c r="G274" s="37"/>
    </row>
    <row r="275" spans="4:7" ht="12.75" customHeight="1">
      <c r="D275" s="57"/>
      <c r="E275" s="57"/>
      <c r="F275" s="58"/>
      <c r="G275" s="37"/>
    </row>
    <row r="276" spans="4:7" ht="12.75" customHeight="1">
      <c r="D276" s="57"/>
      <c r="E276" s="57"/>
      <c r="F276" s="58"/>
      <c r="G276" s="37"/>
    </row>
    <row r="277" spans="4:7" ht="12.75" customHeight="1">
      <c r="D277" s="57"/>
      <c r="E277" s="57"/>
      <c r="F277" s="58"/>
      <c r="G277" s="37"/>
    </row>
    <row r="278" spans="4:7" ht="12.75" customHeight="1">
      <c r="D278" s="57"/>
      <c r="E278" s="57"/>
      <c r="F278" s="58"/>
      <c r="G278" s="37"/>
    </row>
    <row r="279" spans="4:7" ht="12.75" customHeight="1">
      <c r="D279" s="57"/>
      <c r="E279" s="57"/>
      <c r="F279" s="58"/>
      <c r="G279" s="37"/>
    </row>
    <row r="280" spans="4:7" ht="12.75" customHeight="1">
      <c r="D280" s="57"/>
      <c r="E280" s="57"/>
      <c r="F280" s="58"/>
      <c r="G280" s="37"/>
    </row>
    <row r="281" spans="4:7" ht="12.75" customHeight="1">
      <c r="D281" s="57"/>
      <c r="E281" s="57"/>
      <c r="F281" s="58"/>
      <c r="G281" s="37"/>
    </row>
    <row r="282" spans="4:7" ht="12.75" customHeight="1">
      <c r="D282" s="57"/>
      <c r="E282" s="57"/>
      <c r="F282" s="58"/>
      <c r="G282" s="37"/>
    </row>
    <row r="283" spans="4:7" ht="12.75" customHeight="1">
      <c r="D283" s="57"/>
      <c r="E283" s="57"/>
      <c r="F283" s="58"/>
      <c r="G283" s="37"/>
    </row>
    <row r="284" spans="4:7" ht="12.75" customHeight="1">
      <c r="D284" s="57"/>
      <c r="E284" s="57"/>
      <c r="F284" s="58"/>
      <c r="G284" s="37"/>
    </row>
    <row r="285" spans="4:7" ht="12.75" customHeight="1">
      <c r="D285" s="57"/>
      <c r="E285" s="57"/>
      <c r="F285" s="58"/>
      <c r="G285" s="37"/>
    </row>
    <row r="286" spans="4:7" ht="12.75" customHeight="1">
      <c r="D286" s="57"/>
      <c r="E286" s="57"/>
      <c r="F286" s="58"/>
      <c r="G286" s="37"/>
    </row>
    <row r="287" spans="4:7" ht="12.75" customHeight="1">
      <c r="D287" s="57"/>
      <c r="E287" s="57"/>
      <c r="F287" s="58"/>
      <c r="G287" s="37"/>
    </row>
    <row r="288" spans="4:7" ht="12.75" customHeight="1">
      <c r="D288" s="57"/>
      <c r="E288" s="57"/>
      <c r="F288" s="58"/>
      <c r="G288" s="37"/>
    </row>
    <row r="289" spans="4:7" ht="12.75" customHeight="1">
      <c r="D289" s="57"/>
      <c r="E289" s="57"/>
      <c r="F289" s="58"/>
      <c r="G289" s="37"/>
    </row>
    <row r="290" spans="4:7" ht="12.75" customHeight="1">
      <c r="D290" s="57"/>
      <c r="E290" s="57"/>
      <c r="F290" s="58"/>
      <c r="G290" s="37"/>
    </row>
    <row r="291" spans="4:7" ht="12.75" customHeight="1">
      <c r="D291" s="57"/>
      <c r="E291" s="57"/>
      <c r="F291" s="58"/>
      <c r="G291" s="37"/>
    </row>
    <row r="292" spans="4:7" ht="12.75" customHeight="1">
      <c r="D292" s="57"/>
      <c r="E292" s="57"/>
      <c r="F292" s="58"/>
      <c r="G292" s="37"/>
    </row>
    <row r="293" spans="4:7" ht="12.75" customHeight="1">
      <c r="D293" s="57"/>
      <c r="E293" s="57"/>
      <c r="F293" s="58"/>
      <c r="G293" s="37"/>
    </row>
    <row r="294" spans="4:7" ht="12.75" customHeight="1">
      <c r="D294" s="57"/>
      <c r="E294" s="57"/>
      <c r="F294" s="58"/>
      <c r="G294" s="37"/>
    </row>
    <row r="295" spans="4:7" ht="12.75" customHeight="1">
      <c r="D295" s="57"/>
      <c r="E295" s="57"/>
      <c r="F295" s="58"/>
      <c r="G295" s="37"/>
    </row>
    <row r="296" spans="4:7" ht="12.75" customHeight="1">
      <c r="D296" s="57"/>
      <c r="E296" s="57"/>
      <c r="F296" s="58"/>
      <c r="G296" s="37"/>
    </row>
    <row r="297" spans="4:7" ht="12.75" customHeight="1">
      <c r="D297" s="57"/>
      <c r="E297" s="57"/>
      <c r="F297" s="58"/>
      <c r="G297" s="37"/>
    </row>
    <row r="298" spans="4:7" ht="12.75" customHeight="1">
      <c r="D298" s="57"/>
      <c r="E298" s="57"/>
      <c r="F298" s="58"/>
      <c r="G298" s="37"/>
    </row>
    <row r="299" spans="4:7" ht="12.75" customHeight="1">
      <c r="D299" s="57"/>
      <c r="E299" s="57"/>
      <c r="F299" s="58"/>
      <c r="G299" s="37"/>
    </row>
    <row r="300" spans="4:7" ht="12.75" customHeight="1">
      <c r="D300" s="57"/>
      <c r="E300" s="57"/>
      <c r="F300" s="58"/>
      <c r="G300" s="37"/>
    </row>
    <row r="301" spans="4:7" ht="12.75" customHeight="1">
      <c r="D301" s="57"/>
      <c r="E301" s="57"/>
      <c r="F301" s="58"/>
      <c r="G301" s="37"/>
    </row>
    <row r="302" spans="4:7" ht="12.75" customHeight="1">
      <c r="D302" s="57"/>
      <c r="E302" s="57"/>
      <c r="F302" s="58"/>
      <c r="G302" s="37"/>
    </row>
    <row r="303" spans="4:7" ht="12.75" customHeight="1">
      <c r="D303" s="57"/>
      <c r="E303" s="57"/>
      <c r="F303" s="58"/>
      <c r="G303" s="37"/>
    </row>
    <row r="304" spans="4:7" ht="12.75" customHeight="1">
      <c r="D304" s="57"/>
      <c r="E304" s="57"/>
      <c r="F304" s="58"/>
      <c r="G304" s="37"/>
    </row>
    <row r="305" spans="4:7" ht="12.75" customHeight="1">
      <c r="D305" s="57"/>
      <c r="E305" s="57"/>
      <c r="F305" s="58"/>
      <c r="G305" s="37"/>
    </row>
    <row r="306" spans="4:7" ht="12.75" customHeight="1">
      <c r="D306" s="57"/>
      <c r="E306" s="57"/>
      <c r="F306" s="58"/>
      <c r="G306" s="37"/>
    </row>
    <row r="307" spans="4:7" ht="12.75" customHeight="1">
      <c r="D307" s="57"/>
      <c r="E307" s="57"/>
      <c r="F307" s="58"/>
      <c r="G307" s="37"/>
    </row>
    <row r="308" spans="4:7" ht="12.75" customHeight="1">
      <c r="D308" s="57"/>
      <c r="E308" s="57"/>
      <c r="F308" s="58"/>
      <c r="G308" s="37"/>
    </row>
    <row r="309" spans="4:7" ht="12.75" customHeight="1">
      <c r="D309" s="57"/>
      <c r="E309" s="57"/>
      <c r="F309" s="58"/>
      <c r="G309" s="37"/>
    </row>
    <row r="310" spans="4:7" ht="12.75" customHeight="1">
      <c r="D310" s="57"/>
      <c r="E310" s="57"/>
      <c r="F310" s="58"/>
      <c r="G310" s="37"/>
    </row>
    <row r="311" spans="4:7" ht="12.75" customHeight="1">
      <c r="D311" s="57"/>
      <c r="E311" s="57"/>
      <c r="F311" s="58"/>
      <c r="G311" s="37"/>
    </row>
    <row r="312" spans="4:7" ht="12.75" customHeight="1">
      <c r="D312" s="57"/>
      <c r="E312" s="57"/>
      <c r="F312" s="58"/>
      <c r="G312" s="37"/>
    </row>
    <row r="313" spans="4:7" ht="12.75" customHeight="1">
      <c r="D313" s="57"/>
      <c r="E313" s="57"/>
      <c r="F313" s="58"/>
      <c r="G313" s="37"/>
    </row>
    <row r="314" spans="4:7" ht="12.75" customHeight="1">
      <c r="D314" s="57"/>
      <c r="E314" s="57"/>
      <c r="F314" s="58"/>
      <c r="G314" s="37"/>
    </row>
    <row r="315" spans="4:7" ht="12.75" customHeight="1">
      <c r="D315" s="57"/>
      <c r="E315" s="57"/>
      <c r="F315" s="58"/>
      <c r="G315" s="37"/>
    </row>
    <row r="316" spans="4:7" ht="12.75" customHeight="1">
      <c r="D316" s="57"/>
      <c r="E316" s="57"/>
      <c r="F316" s="58"/>
      <c r="G316" s="37"/>
    </row>
    <row r="317" spans="4:7" ht="12.75" customHeight="1">
      <c r="D317" s="57"/>
      <c r="E317" s="57"/>
      <c r="F317" s="58"/>
      <c r="G317" s="37"/>
    </row>
    <row r="318" spans="4:7" ht="12.75" customHeight="1">
      <c r="D318" s="57"/>
      <c r="E318" s="57"/>
      <c r="F318" s="58"/>
      <c r="G318" s="37"/>
    </row>
    <row r="319" spans="4:7" ht="12.75" customHeight="1">
      <c r="D319" s="57"/>
      <c r="E319" s="57"/>
      <c r="F319" s="58"/>
      <c r="G319" s="37"/>
    </row>
    <row r="320" spans="4:7" ht="12.75" customHeight="1">
      <c r="D320" s="57"/>
      <c r="E320" s="57"/>
      <c r="F320" s="58"/>
      <c r="G320" s="37"/>
    </row>
    <row r="321" spans="4:7" ht="12.75" customHeight="1">
      <c r="D321" s="57"/>
      <c r="E321" s="57"/>
      <c r="F321" s="58"/>
      <c r="G321" s="37"/>
    </row>
    <row r="322" spans="4:7" ht="12.75" customHeight="1">
      <c r="D322" s="57"/>
      <c r="E322" s="57"/>
      <c r="F322" s="58"/>
      <c r="G322" s="37"/>
    </row>
    <row r="323" spans="4:7" ht="12.75" customHeight="1">
      <c r="D323" s="57"/>
      <c r="E323" s="57"/>
      <c r="F323" s="58"/>
      <c r="G323" s="37"/>
    </row>
    <row r="324" spans="4:7" ht="12.75" customHeight="1">
      <c r="D324" s="57"/>
      <c r="E324" s="57"/>
      <c r="F324" s="58"/>
      <c r="G324" s="37"/>
    </row>
    <row r="325" spans="4:7" ht="12.75" customHeight="1">
      <c r="D325" s="57"/>
      <c r="E325" s="57"/>
      <c r="F325" s="58"/>
      <c r="G325" s="37"/>
    </row>
    <row r="326" spans="4:7" ht="12.75" customHeight="1">
      <c r="D326" s="57"/>
      <c r="E326" s="57"/>
      <c r="F326" s="58"/>
      <c r="G326" s="37"/>
    </row>
    <row r="327" spans="4:7" ht="12.75" customHeight="1">
      <c r="D327" s="57"/>
      <c r="E327" s="57"/>
      <c r="F327" s="58"/>
      <c r="G327" s="37"/>
    </row>
    <row r="328" spans="4:7" ht="12.75" customHeight="1">
      <c r="D328" s="57"/>
      <c r="E328" s="57"/>
      <c r="F328" s="58"/>
      <c r="G328" s="37"/>
    </row>
    <row r="329" spans="4:7" ht="12.75" customHeight="1">
      <c r="D329" s="57"/>
      <c r="E329" s="57"/>
      <c r="F329" s="58"/>
      <c r="G329" s="37"/>
    </row>
    <row r="330" spans="4:7" ht="12.75" customHeight="1">
      <c r="D330" s="57"/>
      <c r="E330" s="57"/>
      <c r="F330" s="58"/>
      <c r="G330" s="37"/>
    </row>
    <row r="331" spans="4:7" ht="12.75" customHeight="1">
      <c r="D331" s="57"/>
      <c r="E331" s="57"/>
      <c r="F331" s="58"/>
      <c r="G331" s="37"/>
    </row>
    <row r="332" spans="4:7" ht="12.75" customHeight="1">
      <c r="D332" s="57"/>
      <c r="E332" s="57"/>
      <c r="F332" s="58"/>
      <c r="G332" s="37"/>
    </row>
    <row r="333" spans="4:7" ht="12.75" customHeight="1">
      <c r="D333" s="57"/>
      <c r="E333" s="57"/>
      <c r="F333" s="58"/>
      <c r="G333" s="37"/>
    </row>
    <row r="334" spans="4:7" ht="12.75" customHeight="1">
      <c r="D334" s="57"/>
      <c r="E334" s="57"/>
      <c r="F334" s="58"/>
      <c r="G334" s="37"/>
    </row>
    <row r="335" spans="4:7" ht="12.75" customHeight="1">
      <c r="D335" s="57"/>
      <c r="E335" s="57"/>
      <c r="F335" s="58"/>
      <c r="G335" s="37"/>
    </row>
    <row r="336" spans="4:7" ht="12.75" customHeight="1">
      <c r="D336" s="57"/>
      <c r="E336" s="57"/>
      <c r="F336" s="58"/>
      <c r="G336" s="37"/>
    </row>
    <row r="337" spans="4:7" ht="12.75" customHeight="1">
      <c r="D337" s="57"/>
      <c r="E337" s="57"/>
      <c r="F337" s="58"/>
      <c r="G337" s="37"/>
    </row>
    <row r="338" spans="4:7" ht="12.75" customHeight="1">
      <c r="D338" s="57"/>
      <c r="E338" s="57"/>
      <c r="F338" s="58"/>
      <c r="G338" s="37"/>
    </row>
    <row r="339" spans="4:7" ht="12.75" customHeight="1">
      <c r="D339" s="57"/>
      <c r="E339" s="57"/>
      <c r="F339" s="58"/>
      <c r="G339" s="37"/>
    </row>
    <row r="340" spans="4:7" ht="12.75" customHeight="1">
      <c r="D340" s="57"/>
      <c r="E340" s="57"/>
      <c r="F340" s="58"/>
      <c r="G340" s="37"/>
    </row>
    <row r="341" spans="4:7" ht="12.75" customHeight="1">
      <c r="D341" s="57"/>
      <c r="E341" s="57"/>
      <c r="F341" s="58"/>
      <c r="G341" s="37"/>
    </row>
    <row r="342" spans="4:7" ht="12.75" customHeight="1">
      <c r="D342" s="57"/>
      <c r="E342" s="57"/>
      <c r="F342" s="58"/>
      <c r="G342" s="37"/>
    </row>
    <row r="343" spans="4:7" ht="12.75" customHeight="1">
      <c r="D343" s="57"/>
      <c r="E343" s="57"/>
      <c r="F343" s="58"/>
      <c r="G343" s="37"/>
    </row>
    <row r="344" spans="4:7" ht="12.75" customHeight="1">
      <c r="D344" s="57"/>
      <c r="E344" s="57"/>
      <c r="F344" s="58"/>
      <c r="G344" s="37"/>
    </row>
    <row r="345" spans="4:7" ht="12.75" customHeight="1">
      <c r="D345" s="57"/>
      <c r="E345" s="57"/>
      <c r="F345" s="58"/>
      <c r="G345" s="37"/>
    </row>
    <row r="346" spans="4:7" ht="12.75" customHeight="1">
      <c r="D346" s="57"/>
      <c r="E346" s="57"/>
      <c r="F346" s="58"/>
      <c r="G346" s="37"/>
    </row>
    <row r="347" spans="4:7" ht="12.75" customHeight="1">
      <c r="D347" s="57"/>
      <c r="E347" s="57"/>
      <c r="F347" s="58"/>
      <c r="G347" s="37"/>
    </row>
    <row r="348" spans="4:7" ht="12.75" customHeight="1">
      <c r="D348" s="57"/>
      <c r="E348" s="57"/>
      <c r="F348" s="58"/>
      <c r="G348" s="37"/>
    </row>
    <row r="349" spans="4:7" ht="12.75" customHeight="1">
      <c r="D349" s="57"/>
      <c r="E349" s="57"/>
      <c r="F349" s="58"/>
      <c r="G349" s="37"/>
    </row>
    <row r="350" spans="4:7" ht="12.75" customHeight="1">
      <c r="D350" s="57"/>
      <c r="E350" s="57"/>
      <c r="F350" s="58"/>
      <c r="G350" s="37"/>
    </row>
    <row r="351" spans="4:7" ht="12.75" customHeight="1">
      <c r="D351" s="57"/>
      <c r="E351" s="57"/>
      <c r="F351" s="58"/>
      <c r="G351" s="37"/>
    </row>
    <row r="352" spans="4:7" ht="12.75" customHeight="1">
      <c r="D352" s="57"/>
      <c r="E352" s="57"/>
      <c r="F352" s="58"/>
      <c r="G352" s="37"/>
    </row>
    <row r="353" spans="4:7" ht="12.75" customHeight="1">
      <c r="D353" s="57"/>
      <c r="E353" s="57"/>
      <c r="F353" s="58"/>
      <c r="G353" s="37"/>
    </row>
    <row r="354" spans="4:7" ht="12.75" customHeight="1">
      <c r="D354" s="57"/>
      <c r="E354" s="57"/>
      <c r="F354" s="58"/>
      <c r="G354" s="37"/>
    </row>
    <row r="355" spans="4:7" ht="12.75" customHeight="1">
      <c r="D355" s="57"/>
      <c r="E355" s="57"/>
      <c r="F355" s="58"/>
      <c r="G355" s="37"/>
    </row>
    <row r="356" spans="4:7" ht="12.75" customHeight="1">
      <c r="D356" s="57"/>
      <c r="E356" s="57"/>
      <c r="F356" s="58"/>
      <c r="G356" s="37"/>
    </row>
    <row r="357" spans="4:7" ht="12.75" customHeight="1">
      <c r="D357" s="57"/>
      <c r="E357" s="57"/>
      <c r="F357" s="58"/>
      <c r="G357" s="37"/>
    </row>
    <row r="358" spans="4:7" ht="12.75" customHeight="1">
      <c r="D358" s="57"/>
      <c r="E358" s="57"/>
      <c r="F358" s="58"/>
      <c r="G358" s="37"/>
    </row>
    <row r="359" spans="4:7" ht="12.75" customHeight="1">
      <c r="D359" s="57"/>
      <c r="E359" s="57"/>
      <c r="F359" s="58"/>
      <c r="G359" s="37"/>
    </row>
    <row r="360" spans="4:7" ht="12.75" customHeight="1">
      <c r="D360" s="57"/>
      <c r="E360" s="57"/>
      <c r="F360" s="58"/>
      <c r="G360" s="37"/>
    </row>
    <row r="361" spans="4:7" ht="12.75" customHeight="1">
      <c r="D361" s="57"/>
      <c r="E361" s="57"/>
      <c r="F361" s="58"/>
      <c r="G361" s="37"/>
    </row>
    <row r="362" spans="4:7" ht="12.75" customHeight="1">
      <c r="D362" s="57"/>
      <c r="E362" s="57"/>
      <c r="F362" s="58"/>
      <c r="G362" s="37"/>
    </row>
    <row r="363" spans="4:7" ht="12.75" customHeight="1">
      <c r="D363" s="57"/>
      <c r="E363" s="57"/>
      <c r="F363" s="58"/>
      <c r="G363" s="37"/>
    </row>
    <row r="364" spans="4:7" ht="12.75" customHeight="1">
      <c r="D364" s="57"/>
      <c r="E364" s="57"/>
      <c r="F364" s="58"/>
      <c r="G364" s="37"/>
    </row>
    <row r="365" spans="4:7" ht="12.75" customHeight="1">
      <c r="D365" s="57"/>
      <c r="E365" s="57"/>
      <c r="F365" s="58"/>
      <c r="G365" s="37"/>
    </row>
    <row r="366" spans="4:7" ht="12.75" customHeight="1">
      <c r="D366" s="57"/>
      <c r="E366" s="57"/>
      <c r="F366" s="58"/>
      <c r="G366" s="37"/>
    </row>
    <row r="367" spans="4:7" ht="12.75" customHeight="1">
      <c r="D367" s="57"/>
      <c r="E367" s="57"/>
      <c r="F367" s="58"/>
      <c r="G367" s="37"/>
    </row>
    <row r="368" spans="4:7" ht="12.75" customHeight="1">
      <c r="D368" s="57"/>
      <c r="E368" s="57"/>
      <c r="F368" s="58"/>
      <c r="G368" s="37"/>
    </row>
    <row r="369" spans="4:7" ht="12.75" customHeight="1">
      <c r="D369" s="57"/>
      <c r="E369" s="57"/>
      <c r="F369" s="58"/>
      <c r="G369" s="37"/>
    </row>
    <row r="370" spans="4:7" ht="12.75" customHeight="1">
      <c r="D370" s="57"/>
      <c r="E370" s="57"/>
      <c r="F370" s="58"/>
      <c r="G370" s="37"/>
    </row>
    <row r="371" spans="4:7" ht="12.75" customHeight="1">
      <c r="D371" s="57"/>
      <c r="E371" s="57"/>
      <c r="F371" s="58"/>
      <c r="G371" s="37"/>
    </row>
    <row r="372" spans="4:7" ht="12.75" customHeight="1">
      <c r="D372" s="57"/>
      <c r="E372" s="57"/>
      <c r="F372" s="58"/>
      <c r="G372" s="37"/>
    </row>
    <row r="373" spans="4:7" ht="12.75" customHeight="1">
      <c r="D373" s="57"/>
      <c r="E373" s="57"/>
      <c r="F373" s="58"/>
      <c r="G373" s="37"/>
    </row>
    <row r="374" spans="4:7" ht="12.75" customHeight="1">
      <c r="D374" s="57"/>
      <c r="E374" s="57"/>
      <c r="F374" s="58"/>
      <c r="G374" s="37"/>
    </row>
    <row r="375" spans="4:7" ht="12.75" customHeight="1">
      <c r="D375" s="57"/>
      <c r="E375" s="57"/>
      <c r="F375" s="58"/>
      <c r="G375" s="37"/>
    </row>
    <row r="376" spans="4:7" ht="12.75" customHeight="1">
      <c r="D376" s="57"/>
      <c r="E376" s="57"/>
      <c r="F376" s="58"/>
      <c r="G376" s="37"/>
    </row>
    <row r="377" spans="4:7" ht="12.75" customHeight="1">
      <c r="D377" s="57"/>
      <c r="E377" s="57"/>
      <c r="F377" s="58"/>
      <c r="G377" s="37"/>
    </row>
    <row r="378" spans="4:7" ht="12.75" customHeight="1">
      <c r="D378" s="57"/>
      <c r="E378" s="57"/>
      <c r="F378" s="58"/>
      <c r="G378" s="37"/>
    </row>
    <row r="379" spans="4:7" ht="12.75" customHeight="1">
      <c r="D379" s="57"/>
      <c r="E379" s="57"/>
      <c r="F379" s="58"/>
      <c r="G379" s="37"/>
    </row>
    <row r="380" spans="4:7" ht="12.75" customHeight="1">
      <c r="D380" s="57"/>
      <c r="E380" s="57"/>
      <c r="F380" s="58"/>
      <c r="G380" s="37"/>
    </row>
    <row r="381" spans="4:7" ht="12.75" customHeight="1">
      <c r="D381" s="57"/>
      <c r="E381" s="57"/>
      <c r="F381" s="58"/>
      <c r="G381" s="37"/>
    </row>
    <row r="382" spans="4:7" ht="12.75" customHeight="1">
      <c r="D382" s="57"/>
      <c r="E382" s="57"/>
      <c r="F382" s="58"/>
      <c r="G382" s="37"/>
    </row>
    <row r="383" spans="4:7" ht="12.75" customHeight="1">
      <c r="D383" s="57"/>
      <c r="E383" s="57"/>
      <c r="F383" s="58"/>
      <c r="G383" s="37"/>
    </row>
    <row r="384" spans="4:7" ht="12.75" customHeight="1">
      <c r="D384" s="57"/>
      <c r="E384" s="57"/>
      <c r="F384" s="58"/>
      <c r="G384" s="37"/>
    </row>
    <row r="385" spans="4:7" ht="12.75" customHeight="1">
      <c r="D385" s="57"/>
      <c r="E385" s="57"/>
      <c r="F385" s="58"/>
      <c r="G385" s="37"/>
    </row>
    <row r="386" spans="4:7" ht="12.75" customHeight="1">
      <c r="D386" s="57"/>
      <c r="E386" s="57"/>
      <c r="F386" s="58"/>
      <c r="G386" s="37"/>
    </row>
    <row r="387" spans="4:7" ht="12.75" customHeight="1">
      <c r="D387" s="57"/>
      <c r="E387" s="57"/>
      <c r="F387" s="58"/>
      <c r="G387" s="37"/>
    </row>
    <row r="388" spans="4:7" ht="12.75" customHeight="1">
      <c r="D388" s="57"/>
      <c r="E388" s="57"/>
      <c r="F388" s="58"/>
      <c r="G388" s="37"/>
    </row>
    <row r="389" spans="4:7" ht="12.75" customHeight="1">
      <c r="D389" s="57"/>
      <c r="E389" s="57"/>
      <c r="F389" s="58"/>
      <c r="G389" s="37"/>
    </row>
    <row r="390" spans="4:7" ht="12.75" customHeight="1">
      <c r="D390" s="57"/>
      <c r="E390" s="57"/>
      <c r="F390" s="58"/>
      <c r="G390" s="37"/>
    </row>
    <row r="391" spans="4:7" ht="12.75" customHeight="1">
      <c r="D391" s="57"/>
      <c r="E391" s="57"/>
      <c r="F391" s="58"/>
      <c r="G391" s="37"/>
    </row>
    <row r="392" spans="4:7" ht="12.75" customHeight="1">
      <c r="D392" s="57"/>
      <c r="E392" s="57"/>
      <c r="F392" s="58"/>
      <c r="G392" s="37"/>
    </row>
    <row r="393" spans="4:7" ht="12.75" customHeight="1">
      <c r="D393" s="57"/>
      <c r="E393" s="57"/>
      <c r="F393" s="58"/>
      <c r="G393" s="37"/>
    </row>
    <row r="394" spans="4:7" ht="12.75" customHeight="1">
      <c r="D394" s="57"/>
      <c r="E394" s="57"/>
      <c r="F394" s="58"/>
      <c r="G394" s="37"/>
    </row>
    <row r="395" spans="4:7" ht="12.75" customHeight="1">
      <c r="D395" s="57"/>
      <c r="E395" s="57"/>
      <c r="F395" s="58"/>
      <c r="G395" s="37"/>
    </row>
    <row r="396" spans="4:7" ht="12.75" customHeight="1">
      <c r="D396" s="57"/>
      <c r="E396" s="57"/>
      <c r="F396" s="58"/>
      <c r="G396" s="37"/>
    </row>
    <row r="397" spans="4:7" ht="12.75" customHeight="1">
      <c r="D397" s="57"/>
      <c r="E397" s="57"/>
      <c r="F397" s="58"/>
      <c r="G397" s="37"/>
    </row>
    <row r="398" spans="4:7" ht="12.75" customHeight="1">
      <c r="D398" s="57"/>
      <c r="E398" s="57"/>
      <c r="F398" s="58"/>
      <c r="G398" s="37"/>
    </row>
    <row r="399" spans="4:7" ht="12.75" customHeight="1">
      <c r="D399" s="57"/>
      <c r="E399" s="57"/>
      <c r="F399" s="58"/>
      <c r="G399" s="37"/>
    </row>
    <row r="400" spans="4:7" ht="12.75" customHeight="1">
      <c r="D400" s="57"/>
      <c r="E400" s="57"/>
      <c r="F400" s="58"/>
      <c r="G400" s="37"/>
    </row>
    <row r="401" spans="4:7" ht="12.75" customHeight="1">
      <c r="D401" s="57"/>
      <c r="E401" s="57"/>
      <c r="F401" s="58"/>
      <c r="G401" s="37"/>
    </row>
    <row r="402" spans="4:7" ht="12.75" customHeight="1">
      <c r="D402" s="57"/>
      <c r="E402" s="57"/>
      <c r="F402" s="58"/>
      <c r="G402" s="37"/>
    </row>
    <row r="403" spans="4:7" ht="12.75" customHeight="1">
      <c r="D403" s="57"/>
      <c r="E403" s="57"/>
      <c r="F403" s="58"/>
      <c r="G403" s="37"/>
    </row>
    <row r="404" spans="4:7" ht="12.75" customHeight="1">
      <c r="D404" s="57"/>
      <c r="E404" s="57"/>
      <c r="F404" s="58"/>
      <c r="G404" s="37"/>
    </row>
    <row r="405" spans="4:7" ht="12.75" customHeight="1">
      <c r="D405" s="57"/>
      <c r="E405" s="57"/>
      <c r="F405" s="58"/>
      <c r="G405" s="37"/>
    </row>
    <row r="406" spans="4:7" ht="12.75" customHeight="1">
      <c r="D406" s="57"/>
      <c r="E406" s="57"/>
      <c r="F406" s="58"/>
      <c r="G406" s="37"/>
    </row>
    <row r="407" spans="4:7" ht="15.75" customHeight="1">
      <c r="D407" s="63"/>
      <c r="E407" s="63"/>
      <c r="G407" s="37"/>
    </row>
    <row r="408" spans="4:7" ht="15.75" customHeight="1">
      <c r="D408" s="63"/>
      <c r="E408" s="63"/>
      <c r="G408" s="37"/>
    </row>
    <row r="409" spans="4:7" ht="15.75" customHeight="1">
      <c r="D409" s="63"/>
      <c r="E409" s="63"/>
      <c r="G409" s="37"/>
    </row>
    <row r="410" spans="4:7" ht="15.75" customHeight="1">
      <c r="D410" s="63"/>
      <c r="E410" s="63"/>
      <c r="G410" s="37"/>
    </row>
    <row r="411" spans="4:7" ht="15.75" customHeight="1">
      <c r="D411" s="63"/>
      <c r="E411" s="63"/>
      <c r="G411" s="37"/>
    </row>
    <row r="412" spans="4:7" ht="15.75" customHeight="1">
      <c r="D412" s="63"/>
      <c r="E412" s="63"/>
      <c r="G412" s="37"/>
    </row>
    <row r="413" spans="4:7" ht="15.75" customHeight="1">
      <c r="D413" s="63"/>
      <c r="E413" s="63"/>
      <c r="G413" s="37"/>
    </row>
    <row r="414" spans="4:7" ht="15.75" customHeight="1">
      <c r="D414" s="63"/>
      <c r="E414" s="63"/>
      <c r="G414" s="37"/>
    </row>
    <row r="415" spans="4:7" ht="15.75" customHeight="1">
      <c r="D415" s="63"/>
      <c r="E415" s="63"/>
      <c r="G415" s="37"/>
    </row>
    <row r="416" spans="4:7" ht="15.75" customHeight="1">
      <c r="D416" s="63"/>
      <c r="E416" s="63"/>
      <c r="G416" s="37"/>
    </row>
    <row r="417" spans="4:7" ht="15.75" customHeight="1">
      <c r="D417" s="63"/>
      <c r="E417" s="63"/>
      <c r="G417" s="37"/>
    </row>
    <row r="418" spans="4:7" ht="15.75" customHeight="1">
      <c r="D418" s="63"/>
      <c r="E418" s="63"/>
      <c r="G418" s="37"/>
    </row>
    <row r="419" spans="4:7" ht="15.75" customHeight="1">
      <c r="D419" s="63"/>
      <c r="E419" s="63"/>
      <c r="G419" s="37"/>
    </row>
    <row r="420" spans="4:7" ht="15.75" customHeight="1">
      <c r="D420" s="63"/>
      <c r="E420" s="63"/>
      <c r="G420" s="37"/>
    </row>
    <row r="421" spans="4:7" ht="15.75" customHeight="1">
      <c r="D421" s="63"/>
      <c r="E421" s="63"/>
      <c r="G421" s="37"/>
    </row>
    <row r="422" spans="4:7" ht="15.75" customHeight="1">
      <c r="D422" s="63"/>
      <c r="E422" s="63"/>
      <c r="G422" s="37"/>
    </row>
    <row r="423" spans="4:7" ht="15.75" customHeight="1">
      <c r="D423" s="63"/>
      <c r="E423" s="63"/>
      <c r="G423" s="37"/>
    </row>
    <row r="424" spans="4:7" ht="15.75" customHeight="1">
      <c r="D424" s="63"/>
      <c r="E424" s="63"/>
      <c r="G424" s="37"/>
    </row>
    <row r="425" spans="4:7" ht="15.75" customHeight="1">
      <c r="D425" s="63"/>
      <c r="E425" s="63"/>
      <c r="G425" s="37"/>
    </row>
    <row r="426" spans="4:7" ht="15.75" customHeight="1">
      <c r="D426" s="63"/>
      <c r="E426" s="63"/>
      <c r="G426" s="37"/>
    </row>
    <row r="427" spans="4:7" ht="15.75" customHeight="1">
      <c r="D427" s="63"/>
      <c r="E427" s="63"/>
      <c r="G427" s="37"/>
    </row>
    <row r="428" spans="4:7" ht="15.75" customHeight="1">
      <c r="D428" s="63"/>
      <c r="E428" s="63"/>
      <c r="G428" s="37"/>
    </row>
    <row r="429" spans="4:7" ht="15.75" customHeight="1">
      <c r="D429" s="63"/>
      <c r="E429" s="63"/>
      <c r="G429" s="37"/>
    </row>
    <row r="430" spans="4:7" ht="15.75" customHeight="1">
      <c r="D430" s="63"/>
      <c r="E430" s="63"/>
      <c r="G430" s="37"/>
    </row>
    <row r="431" spans="4:7" ht="15.75" customHeight="1">
      <c r="D431" s="63"/>
      <c r="E431" s="63"/>
      <c r="G431" s="37"/>
    </row>
    <row r="432" spans="4:7" ht="15.75" customHeight="1">
      <c r="D432" s="63"/>
      <c r="E432" s="63"/>
      <c r="G432" s="37"/>
    </row>
    <row r="433" spans="4:7" ht="15.75" customHeight="1">
      <c r="D433" s="63"/>
      <c r="E433" s="63"/>
      <c r="G433" s="37"/>
    </row>
    <row r="434" spans="4:7" ht="15.75" customHeight="1">
      <c r="D434" s="63"/>
      <c r="E434" s="63"/>
      <c r="G434" s="37"/>
    </row>
    <row r="435" spans="4:7" ht="15.75" customHeight="1">
      <c r="D435" s="63"/>
      <c r="E435" s="63"/>
      <c r="G435" s="37"/>
    </row>
    <row r="436" spans="4:7" ht="15.75" customHeight="1">
      <c r="D436" s="63"/>
      <c r="E436" s="63"/>
      <c r="G436" s="37"/>
    </row>
    <row r="437" spans="4:7" ht="15.75" customHeight="1">
      <c r="D437" s="63"/>
      <c r="E437" s="63"/>
      <c r="G437" s="37"/>
    </row>
    <row r="438" spans="4:7" ht="15.75" customHeight="1">
      <c r="D438" s="63"/>
      <c r="E438" s="63"/>
      <c r="G438" s="37"/>
    </row>
    <row r="439" spans="4:7" ht="15.75" customHeight="1">
      <c r="D439" s="63"/>
      <c r="E439" s="63"/>
      <c r="G439" s="37"/>
    </row>
    <row r="440" spans="4:7" ht="15.75" customHeight="1">
      <c r="D440" s="63"/>
      <c r="E440" s="63"/>
      <c r="G440" s="37"/>
    </row>
    <row r="441" spans="4:7" ht="15.75" customHeight="1">
      <c r="D441" s="63"/>
      <c r="E441" s="63"/>
      <c r="G441" s="37"/>
    </row>
    <row r="442" spans="4:7" ht="15.75" customHeight="1">
      <c r="D442" s="63"/>
      <c r="E442" s="63"/>
      <c r="G442" s="37"/>
    </row>
    <row r="443" spans="4:7" ht="15.75" customHeight="1">
      <c r="D443" s="63"/>
      <c r="E443" s="63"/>
      <c r="G443" s="37"/>
    </row>
    <row r="444" spans="4:7" ht="15.75" customHeight="1">
      <c r="D444" s="63"/>
      <c r="E444" s="63"/>
      <c r="G444" s="37"/>
    </row>
    <row r="445" spans="4:7" ht="15.75" customHeight="1">
      <c r="D445" s="63"/>
      <c r="E445" s="63"/>
      <c r="G445" s="37"/>
    </row>
    <row r="446" spans="4:7" ht="15.75" customHeight="1">
      <c r="D446" s="63"/>
      <c r="E446" s="63"/>
      <c r="G446" s="37"/>
    </row>
    <row r="447" spans="4:7" ht="15.75" customHeight="1">
      <c r="D447" s="63"/>
      <c r="E447" s="63"/>
      <c r="G447" s="37"/>
    </row>
    <row r="448" spans="4:7" ht="15.75" customHeight="1">
      <c r="D448" s="63"/>
      <c r="E448" s="63"/>
      <c r="G448" s="37"/>
    </row>
    <row r="449" spans="4:7" ht="15.75" customHeight="1">
      <c r="D449" s="63"/>
      <c r="E449" s="63"/>
      <c r="G449" s="37"/>
    </row>
    <row r="450" spans="4:7" ht="15.75" customHeight="1">
      <c r="D450" s="63"/>
      <c r="E450" s="63"/>
      <c r="G450" s="37"/>
    </row>
    <row r="451" spans="4:7" ht="15.75" customHeight="1">
      <c r="D451" s="63"/>
      <c r="E451" s="63"/>
      <c r="G451" s="37"/>
    </row>
    <row r="452" spans="4:7" ht="15.75" customHeight="1">
      <c r="D452" s="63"/>
      <c r="E452" s="63"/>
      <c r="G452" s="37"/>
    </row>
    <row r="453" spans="4:7" ht="15.75" customHeight="1">
      <c r="D453" s="63"/>
      <c r="E453" s="63"/>
      <c r="G453" s="37"/>
    </row>
    <row r="454" spans="4:7" ht="15.75" customHeight="1">
      <c r="D454" s="63"/>
      <c r="E454" s="63"/>
      <c r="G454" s="37"/>
    </row>
    <row r="455" spans="4:7" ht="15.75" customHeight="1">
      <c r="D455" s="63"/>
      <c r="E455" s="63"/>
      <c r="G455" s="37"/>
    </row>
    <row r="456" spans="4:7" ht="15.75" customHeight="1">
      <c r="D456" s="63"/>
      <c r="E456" s="63"/>
      <c r="G456" s="37"/>
    </row>
    <row r="457" spans="4:7" ht="15.75" customHeight="1">
      <c r="D457" s="63"/>
      <c r="E457" s="63"/>
      <c r="G457" s="37"/>
    </row>
    <row r="458" spans="4:7" ht="15.75" customHeight="1">
      <c r="D458" s="63"/>
      <c r="E458" s="63"/>
      <c r="G458" s="37"/>
    </row>
    <row r="459" spans="4:7" ht="15.75" customHeight="1">
      <c r="D459" s="63"/>
      <c r="E459" s="63"/>
      <c r="G459" s="37"/>
    </row>
    <row r="460" spans="4:7" ht="15.75" customHeight="1">
      <c r="D460" s="63"/>
      <c r="E460" s="63"/>
      <c r="G460" s="37"/>
    </row>
    <row r="461" spans="4:7" ht="15.75" customHeight="1">
      <c r="D461" s="63"/>
      <c r="E461" s="63"/>
      <c r="G461" s="37"/>
    </row>
    <row r="462" spans="4:7" ht="15.75" customHeight="1">
      <c r="D462" s="63"/>
      <c r="E462" s="63"/>
      <c r="G462" s="37"/>
    </row>
    <row r="463" spans="4:7" ht="15.75" customHeight="1">
      <c r="D463" s="63"/>
      <c r="E463" s="63"/>
      <c r="G463" s="37"/>
    </row>
    <row r="464" spans="4:7" ht="15.75" customHeight="1">
      <c r="D464" s="63"/>
      <c r="E464" s="63"/>
      <c r="G464" s="37"/>
    </row>
    <row r="465" spans="4:7" ht="15.75" customHeight="1">
      <c r="D465" s="63"/>
      <c r="E465" s="63"/>
      <c r="G465" s="37"/>
    </row>
    <row r="466" spans="4:7" ht="15.75" customHeight="1">
      <c r="D466" s="63"/>
      <c r="E466" s="63"/>
      <c r="G466" s="37"/>
    </row>
    <row r="467" spans="4:7" ht="15.75" customHeight="1">
      <c r="D467" s="63"/>
      <c r="E467" s="63"/>
      <c r="G467" s="37"/>
    </row>
    <row r="468" spans="4:7" ht="15.75" customHeight="1">
      <c r="D468" s="63"/>
      <c r="E468" s="63"/>
      <c r="G468" s="37"/>
    </row>
    <row r="469" spans="4:7" ht="15.75" customHeight="1">
      <c r="D469" s="63"/>
      <c r="E469" s="63"/>
      <c r="G469" s="37"/>
    </row>
    <row r="470" spans="4:7" ht="15.75" customHeight="1">
      <c r="D470" s="63"/>
      <c r="E470" s="63"/>
      <c r="G470" s="37"/>
    </row>
    <row r="471" spans="4:7" ht="15.75" customHeight="1">
      <c r="D471" s="63"/>
      <c r="E471" s="63"/>
      <c r="G471" s="37"/>
    </row>
    <row r="472" spans="4:7" ht="15.75" customHeight="1">
      <c r="D472" s="63"/>
      <c r="E472" s="63"/>
      <c r="G472" s="37"/>
    </row>
    <row r="473" spans="4:7" ht="15.75" customHeight="1">
      <c r="D473" s="63"/>
      <c r="E473" s="63"/>
      <c r="G473" s="37"/>
    </row>
    <row r="474" spans="4:7" ht="15.75" customHeight="1">
      <c r="D474" s="63"/>
      <c r="E474" s="63"/>
      <c r="G474" s="37"/>
    </row>
    <row r="475" spans="4:7" ht="15.75" customHeight="1">
      <c r="D475" s="63"/>
      <c r="E475" s="63"/>
      <c r="G475" s="37"/>
    </row>
    <row r="476" spans="4:7" ht="15.75" customHeight="1">
      <c r="D476" s="63"/>
      <c r="E476" s="63"/>
      <c r="G476" s="37"/>
    </row>
    <row r="477" spans="4:7" ht="15.75" customHeight="1">
      <c r="D477" s="63"/>
      <c r="E477" s="63"/>
      <c r="G477" s="37"/>
    </row>
    <row r="478" spans="4:7" ht="15.75" customHeight="1">
      <c r="D478" s="63"/>
      <c r="E478" s="63"/>
      <c r="G478" s="37"/>
    </row>
    <row r="479" spans="4:7" ht="15.75" customHeight="1">
      <c r="D479" s="63"/>
      <c r="E479" s="63"/>
      <c r="G479" s="37"/>
    </row>
    <row r="480" spans="4:7" ht="15.75" customHeight="1">
      <c r="D480" s="63"/>
      <c r="E480" s="63"/>
      <c r="G480" s="37"/>
    </row>
    <row r="481" spans="4:7" ht="15.75" customHeight="1">
      <c r="D481" s="63"/>
      <c r="E481" s="63"/>
      <c r="G481" s="37"/>
    </row>
    <row r="482" spans="4:7" ht="15.75" customHeight="1">
      <c r="D482" s="63"/>
      <c r="E482" s="63"/>
      <c r="G482" s="37"/>
    </row>
    <row r="483" spans="4:7" ht="15.75" customHeight="1">
      <c r="D483" s="63"/>
      <c r="E483" s="63"/>
      <c r="G483" s="37"/>
    </row>
    <row r="484" spans="4:7" ht="15.75" customHeight="1">
      <c r="D484" s="63"/>
      <c r="E484" s="63"/>
      <c r="G484" s="37"/>
    </row>
    <row r="485" spans="4:7" ht="15.75" customHeight="1">
      <c r="D485" s="63"/>
      <c r="E485" s="63"/>
      <c r="G485" s="37"/>
    </row>
    <row r="486" spans="4:7" ht="15.75" customHeight="1">
      <c r="D486" s="63"/>
      <c r="E486" s="63"/>
      <c r="G486" s="37"/>
    </row>
    <row r="487" spans="4:7" ht="15.75" customHeight="1">
      <c r="D487" s="63"/>
      <c r="E487" s="63"/>
      <c r="G487" s="37"/>
    </row>
    <row r="488" spans="4:7" ht="15.75" customHeight="1">
      <c r="D488" s="63"/>
      <c r="E488" s="63"/>
      <c r="G488" s="37"/>
    </row>
    <row r="489" spans="4:7" ht="15.75" customHeight="1">
      <c r="D489" s="63"/>
      <c r="E489" s="63"/>
      <c r="G489" s="37"/>
    </row>
    <row r="490" spans="4:7" ht="15.75" customHeight="1">
      <c r="D490" s="63"/>
      <c r="E490" s="63"/>
      <c r="G490" s="37"/>
    </row>
    <row r="491" spans="4:7" ht="15.75" customHeight="1">
      <c r="D491" s="63"/>
      <c r="E491" s="63"/>
      <c r="G491" s="37"/>
    </row>
    <row r="492" spans="4:7" ht="15.75" customHeight="1">
      <c r="D492" s="63"/>
      <c r="E492" s="63"/>
      <c r="G492" s="37"/>
    </row>
    <row r="493" spans="4:7" ht="15.75" customHeight="1">
      <c r="D493" s="63"/>
      <c r="E493" s="63"/>
      <c r="G493" s="37"/>
    </row>
    <row r="494" spans="4:7" ht="15.75" customHeight="1">
      <c r="D494" s="63"/>
      <c r="E494" s="63"/>
      <c r="G494" s="37"/>
    </row>
    <row r="495" spans="4:7" ht="15.75" customHeight="1">
      <c r="D495" s="63"/>
      <c r="E495" s="63"/>
      <c r="G495" s="37"/>
    </row>
    <row r="496" spans="4:7" ht="15.75" customHeight="1">
      <c r="D496" s="63"/>
      <c r="E496" s="63"/>
      <c r="G496" s="37"/>
    </row>
    <row r="497" spans="4:7" ht="15.75" customHeight="1">
      <c r="D497" s="63"/>
      <c r="E497" s="63"/>
      <c r="G497" s="37"/>
    </row>
    <row r="498" spans="4:7" ht="15.75" customHeight="1">
      <c r="D498" s="63"/>
      <c r="E498" s="63"/>
      <c r="G498" s="37"/>
    </row>
    <row r="499" spans="4:7" ht="15.75" customHeight="1">
      <c r="D499" s="63"/>
      <c r="E499" s="63"/>
      <c r="G499" s="37"/>
    </row>
    <row r="500" spans="4:7" ht="15.75" customHeight="1">
      <c r="D500" s="63"/>
      <c r="E500" s="63"/>
      <c r="G500" s="37"/>
    </row>
    <row r="501" spans="4:7" ht="15.75" customHeight="1">
      <c r="D501" s="63"/>
      <c r="E501" s="63"/>
      <c r="G501" s="37"/>
    </row>
    <row r="502" spans="4:7" ht="15.75" customHeight="1">
      <c r="D502" s="63"/>
      <c r="E502" s="63"/>
      <c r="G502" s="37"/>
    </row>
    <row r="503" spans="4:7" ht="15.75" customHeight="1">
      <c r="D503" s="63"/>
      <c r="E503" s="63"/>
      <c r="G503" s="37"/>
    </row>
    <row r="504" spans="4:7" ht="15.75" customHeight="1">
      <c r="D504" s="63"/>
      <c r="E504" s="63"/>
      <c r="G504" s="37"/>
    </row>
    <row r="505" spans="4:7" ht="15.75" customHeight="1">
      <c r="D505" s="63"/>
      <c r="E505" s="63"/>
      <c r="G505" s="37"/>
    </row>
    <row r="506" spans="4:7" ht="15.75" customHeight="1">
      <c r="D506" s="63"/>
      <c r="E506" s="63"/>
      <c r="G506" s="37"/>
    </row>
    <row r="507" spans="4:7" ht="15.75" customHeight="1">
      <c r="D507" s="63"/>
      <c r="E507" s="63"/>
      <c r="G507" s="37"/>
    </row>
    <row r="508" spans="4:7" ht="15.75" customHeight="1">
      <c r="D508" s="63"/>
      <c r="E508" s="63"/>
      <c r="G508" s="37"/>
    </row>
    <row r="509" spans="4:7" ht="15.75" customHeight="1">
      <c r="D509" s="63"/>
      <c r="E509" s="63"/>
      <c r="G509" s="37"/>
    </row>
    <row r="510" spans="4:7" ht="15.75" customHeight="1">
      <c r="D510" s="63"/>
      <c r="E510" s="63"/>
      <c r="G510" s="37"/>
    </row>
    <row r="511" spans="4:7" ht="15.75" customHeight="1">
      <c r="D511" s="63"/>
      <c r="E511" s="63"/>
      <c r="G511" s="37"/>
    </row>
    <row r="512" spans="4:7" ht="15.75" customHeight="1">
      <c r="D512" s="63"/>
      <c r="E512" s="63"/>
      <c r="G512" s="37"/>
    </row>
    <row r="513" spans="4:7" ht="15.75" customHeight="1">
      <c r="D513" s="63"/>
      <c r="E513" s="63"/>
      <c r="G513" s="37"/>
    </row>
    <row r="514" spans="4:7" ht="15.75" customHeight="1">
      <c r="D514" s="63"/>
      <c r="E514" s="63"/>
      <c r="G514" s="37"/>
    </row>
    <row r="515" spans="4:7" ht="15.75" customHeight="1">
      <c r="D515" s="63"/>
      <c r="E515" s="63"/>
      <c r="G515" s="37"/>
    </row>
    <row r="516" spans="4:7" ht="15.75" customHeight="1">
      <c r="D516" s="63"/>
      <c r="E516" s="63"/>
      <c r="G516" s="37"/>
    </row>
    <row r="517" spans="4:7" ht="15.75" customHeight="1">
      <c r="D517" s="63"/>
      <c r="E517" s="63"/>
      <c r="G517" s="37"/>
    </row>
    <row r="518" spans="4:7" ht="15.75" customHeight="1">
      <c r="D518" s="63"/>
      <c r="E518" s="63"/>
      <c r="G518" s="37"/>
    </row>
    <row r="519" spans="4:7" ht="15.75" customHeight="1">
      <c r="D519" s="63"/>
      <c r="E519" s="63"/>
      <c r="G519" s="37"/>
    </row>
    <row r="520" spans="4:7" ht="15.75" customHeight="1">
      <c r="D520" s="63"/>
      <c r="E520" s="63"/>
      <c r="G520" s="37"/>
    </row>
    <row r="521" spans="4:7" ht="15.75" customHeight="1">
      <c r="D521" s="63"/>
      <c r="E521" s="63"/>
      <c r="G521" s="37"/>
    </row>
    <row r="522" spans="4:7" ht="15.75" customHeight="1">
      <c r="D522" s="63"/>
      <c r="E522" s="63"/>
      <c r="G522" s="37"/>
    </row>
    <row r="523" spans="4:7" ht="15.75" customHeight="1">
      <c r="D523" s="63"/>
      <c r="E523" s="63"/>
      <c r="G523" s="37"/>
    </row>
    <row r="524" spans="4:7" ht="15.75" customHeight="1">
      <c r="D524" s="63"/>
      <c r="E524" s="63"/>
      <c r="G524" s="37"/>
    </row>
    <row r="525" spans="4:7" ht="15.75" customHeight="1">
      <c r="D525" s="63"/>
      <c r="E525" s="63"/>
      <c r="G525" s="37"/>
    </row>
    <row r="526" spans="4:7" ht="15.75" customHeight="1">
      <c r="D526" s="63"/>
      <c r="E526" s="63"/>
      <c r="G526" s="37"/>
    </row>
    <row r="527" spans="4:7" ht="15.75" customHeight="1">
      <c r="D527" s="63"/>
      <c r="E527" s="63"/>
      <c r="G527" s="37"/>
    </row>
    <row r="528" spans="4:7" ht="15.75" customHeight="1">
      <c r="D528" s="63"/>
      <c r="E528" s="63"/>
      <c r="G528" s="37"/>
    </row>
    <row r="529" spans="4:7" ht="15.75" customHeight="1">
      <c r="D529" s="63"/>
      <c r="E529" s="63"/>
      <c r="G529" s="37"/>
    </row>
    <row r="530" spans="4:7" ht="15.75" customHeight="1">
      <c r="D530" s="63"/>
      <c r="E530" s="63"/>
      <c r="G530" s="37"/>
    </row>
    <row r="531" spans="4:7" ht="15.75" customHeight="1">
      <c r="D531" s="63"/>
      <c r="E531" s="63"/>
      <c r="G531" s="37"/>
    </row>
    <row r="532" spans="4:7" ht="15.75" customHeight="1">
      <c r="D532" s="63"/>
      <c r="E532" s="63"/>
      <c r="G532" s="37"/>
    </row>
    <row r="533" spans="4:7" ht="15.75" customHeight="1">
      <c r="D533" s="63"/>
      <c r="E533" s="63"/>
      <c r="G533" s="37"/>
    </row>
    <row r="534" spans="4:7" ht="15.75" customHeight="1">
      <c r="D534" s="63"/>
      <c r="E534" s="63"/>
      <c r="G534" s="37"/>
    </row>
    <row r="535" spans="4:7" ht="15.75" customHeight="1">
      <c r="D535" s="63"/>
      <c r="E535" s="63"/>
      <c r="G535" s="37"/>
    </row>
    <row r="536" spans="4:7" ht="15.75" customHeight="1">
      <c r="D536" s="63"/>
      <c r="E536" s="63"/>
      <c r="G536" s="37"/>
    </row>
    <row r="537" spans="4:7" ht="15.75" customHeight="1">
      <c r="D537" s="63"/>
      <c r="E537" s="63"/>
      <c r="G537" s="37"/>
    </row>
    <row r="538" spans="4:7" ht="15.75" customHeight="1">
      <c r="D538" s="63"/>
      <c r="E538" s="63"/>
      <c r="G538" s="37"/>
    </row>
    <row r="539" spans="4:7" ht="15.75" customHeight="1">
      <c r="D539" s="63"/>
      <c r="E539" s="63"/>
      <c r="G539" s="37"/>
    </row>
    <row r="540" spans="4:7" ht="15.75" customHeight="1">
      <c r="D540" s="63"/>
      <c r="E540" s="63"/>
      <c r="G540" s="37"/>
    </row>
    <row r="541" spans="4:7" ht="15.75" customHeight="1">
      <c r="D541" s="63"/>
      <c r="E541" s="63"/>
      <c r="G541" s="37"/>
    </row>
    <row r="542" spans="4:7" ht="15.75" customHeight="1">
      <c r="D542" s="63"/>
      <c r="E542" s="63"/>
      <c r="G542" s="37"/>
    </row>
    <row r="543" spans="4:7" ht="15.75" customHeight="1">
      <c r="D543" s="63"/>
      <c r="E543" s="63"/>
      <c r="G543" s="37"/>
    </row>
    <row r="544" spans="4:7" ht="15.75" customHeight="1">
      <c r="D544" s="63"/>
      <c r="E544" s="63"/>
      <c r="G544" s="37"/>
    </row>
    <row r="545" spans="4:7" ht="15.75" customHeight="1">
      <c r="D545" s="63"/>
      <c r="E545" s="63"/>
      <c r="G545" s="37"/>
    </row>
    <row r="546" spans="4:7" ht="15.75" customHeight="1">
      <c r="D546" s="63"/>
      <c r="E546" s="63"/>
      <c r="G546" s="37"/>
    </row>
    <row r="547" spans="4:7" ht="15.75" customHeight="1">
      <c r="D547" s="63"/>
      <c r="E547" s="63"/>
      <c r="G547" s="37"/>
    </row>
    <row r="548" spans="4:7" ht="15.75" customHeight="1">
      <c r="D548" s="63"/>
      <c r="E548" s="63"/>
      <c r="G548" s="37"/>
    </row>
    <row r="549" spans="4:7" ht="15.75" customHeight="1">
      <c r="D549" s="63"/>
      <c r="E549" s="63"/>
      <c r="G549" s="37"/>
    </row>
    <row r="550" spans="4:7" ht="15.75" customHeight="1">
      <c r="D550" s="63"/>
      <c r="E550" s="63"/>
      <c r="G550" s="37"/>
    </row>
    <row r="551" spans="4:7" ht="15.75" customHeight="1">
      <c r="D551" s="63"/>
      <c r="E551" s="63"/>
      <c r="G551" s="37"/>
    </row>
    <row r="552" spans="4:7" ht="15.75" customHeight="1">
      <c r="D552" s="63"/>
      <c r="E552" s="63"/>
      <c r="G552" s="37"/>
    </row>
    <row r="553" spans="4:7" ht="15.75" customHeight="1">
      <c r="D553" s="63"/>
      <c r="E553" s="63"/>
      <c r="G553" s="37"/>
    </row>
    <row r="554" spans="4:7" ht="15.75" customHeight="1">
      <c r="D554" s="63"/>
      <c r="E554" s="63"/>
      <c r="G554" s="37"/>
    </row>
    <row r="555" spans="4:7" ht="15.75" customHeight="1">
      <c r="D555" s="63"/>
      <c r="E555" s="63"/>
      <c r="G555" s="37"/>
    </row>
    <row r="556" spans="4:7" ht="15.75" customHeight="1">
      <c r="D556" s="63"/>
      <c r="E556" s="63"/>
      <c r="G556" s="37"/>
    </row>
    <row r="557" spans="4:7" ht="15.75" customHeight="1">
      <c r="D557" s="63"/>
      <c r="E557" s="63"/>
      <c r="G557" s="37"/>
    </row>
    <row r="558" spans="4:7" ht="15.75" customHeight="1">
      <c r="D558" s="63"/>
      <c r="E558" s="63"/>
      <c r="G558" s="37"/>
    </row>
    <row r="559" spans="4:7" ht="15.75" customHeight="1">
      <c r="D559" s="63"/>
      <c r="E559" s="63"/>
      <c r="G559" s="37"/>
    </row>
    <row r="560" spans="4:7" ht="15.75" customHeight="1">
      <c r="D560" s="63"/>
      <c r="E560" s="63"/>
      <c r="G560" s="37"/>
    </row>
    <row r="561" spans="4:7" ht="15.75" customHeight="1">
      <c r="D561" s="63"/>
      <c r="E561" s="63"/>
      <c r="G561" s="37"/>
    </row>
    <row r="562" spans="4:7" ht="15.75" customHeight="1">
      <c r="D562" s="63"/>
      <c r="E562" s="63"/>
      <c r="G562" s="37"/>
    </row>
    <row r="563" spans="4:7" ht="15.75" customHeight="1">
      <c r="D563" s="63"/>
      <c r="E563" s="63"/>
      <c r="G563" s="37"/>
    </row>
    <row r="564" spans="4:7" ht="15.75" customHeight="1">
      <c r="D564" s="63"/>
      <c r="E564" s="63"/>
      <c r="G564" s="37"/>
    </row>
    <row r="565" spans="4:7" ht="15.75" customHeight="1">
      <c r="D565" s="63"/>
      <c r="E565" s="63"/>
      <c r="G565" s="37"/>
    </row>
    <row r="566" spans="4:7" ht="15.75" customHeight="1">
      <c r="D566" s="63"/>
      <c r="E566" s="63"/>
      <c r="G566" s="37"/>
    </row>
    <row r="567" spans="4:7" ht="15.75" customHeight="1">
      <c r="D567" s="63"/>
      <c r="E567" s="63"/>
      <c r="G567" s="37"/>
    </row>
    <row r="568" spans="4:7" ht="15.75" customHeight="1">
      <c r="D568" s="63"/>
      <c r="E568" s="63"/>
      <c r="G568" s="37"/>
    </row>
    <row r="569" spans="4:7" ht="15.75" customHeight="1">
      <c r="D569" s="63"/>
      <c r="E569" s="63"/>
      <c r="G569" s="37"/>
    </row>
    <row r="570" spans="4:7" ht="15.75" customHeight="1">
      <c r="D570" s="63"/>
      <c r="E570" s="63"/>
      <c r="G570" s="37"/>
    </row>
    <row r="571" spans="4:7" ht="15.75" customHeight="1">
      <c r="D571" s="63"/>
      <c r="E571" s="63"/>
      <c r="G571" s="37"/>
    </row>
    <row r="572" spans="4:7" ht="15.75" customHeight="1">
      <c r="D572" s="63"/>
      <c r="E572" s="63"/>
      <c r="G572" s="37"/>
    </row>
    <row r="573" spans="4:7" ht="15.75" customHeight="1">
      <c r="D573" s="63"/>
      <c r="E573" s="63"/>
      <c r="G573" s="37"/>
    </row>
    <row r="574" spans="4:7" ht="15.75" customHeight="1">
      <c r="D574" s="63"/>
      <c r="E574" s="63"/>
      <c r="G574" s="37"/>
    </row>
    <row r="575" spans="4:7" ht="15.75" customHeight="1">
      <c r="D575" s="63"/>
      <c r="E575" s="63"/>
      <c r="G575" s="37"/>
    </row>
    <row r="576" spans="4:7" ht="15.75" customHeight="1">
      <c r="D576" s="63"/>
      <c r="E576" s="63"/>
      <c r="G576" s="37"/>
    </row>
    <row r="577" spans="4:7" ht="15.75" customHeight="1">
      <c r="D577" s="63"/>
      <c r="E577" s="63"/>
      <c r="G577" s="37"/>
    </row>
    <row r="578" spans="4:7" ht="15.75" customHeight="1">
      <c r="D578" s="63"/>
      <c r="E578" s="63"/>
      <c r="G578" s="37"/>
    </row>
    <row r="579" spans="4:7" ht="15.75" customHeight="1">
      <c r="D579" s="63"/>
      <c r="E579" s="63"/>
      <c r="G579" s="37"/>
    </row>
    <row r="580" spans="4:7" ht="15.75" customHeight="1">
      <c r="D580" s="63"/>
      <c r="E580" s="63"/>
      <c r="G580" s="37"/>
    </row>
    <row r="581" spans="4:7" ht="15.75" customHeight="1">
      <c r="D581" s="63"/>
      <c r="E581" s="63"/>
      <c r="G581" s="37"/>
    </row>
    <row r="582" spans="4:7" ht="15.75" customHeight="1">
      <c r="D582" s="63"/>
      <c r="E582" s="63"/>
      <c r="G582" s="37"/>
    </row>
    <row r="583" spans="4:7" ht="15.75" customHeight="1">
      <c r="D583" s="63"/>
      <c r="E583" s="63"/>
      <c r="G583" s="37"/>
    </row>
    <row r="584" spans="4:7" ht="15.75" customHeight="1">
      <c r="D584" s="63"/>
      <c r="E584" s="63"/>
      <c r="G584" s="37"/>
    </row>
    <row r="585" spans="4:7" ht="15.75" customHeight="1">
      <c r="D585" s="63"/>
      <c r="E585" s="63"/>
      <c r="G585" s="37"/>
    </row>
    <row r="586" spans="4:7" ht="15.75" customHeight="1">
      <c r="D586" s="63"/>
      <c r="E586" s="63"/>
      <c r="G586" s="37"/>
    </row>
    <row r="587" spans="4:7" ht="15.75" customHeight="1">
      <c r="D587" s="63"/>
      <c r="E587" s="63"/>
      <c r="G587" s="37"/>
    </row>
    <row r="588" spans="4:7" ht="15.75" customHeight="1">
      <c r="D588" s="63"/>
      <c r="E588" s="63"/>
      <c r="G588" s="37"/>
    </row>
    <row r="589" spans="4:7" ht="15.75" customHeight="1">
      <c r="D589" s="63"/>
      <c r="E589" s="63"/>
      <c r="G589" s="37"/>
    </row>
    <row r="590" spans="4:7" ht="15.75" customHeight="1">
      <c r="D590" s="63"/>
      <c r="E590" s="63"/>
      <c r="G590" s="37"/>
    </row>
    <row r="591" spans="4:7" ht="15.75" customHeight="1">
      <c r="D591" s="63"/>
      <c r="E591" s="63"/>
      <c r="G591" s="37"/>
    </row>
    <row r="592" spans="4:7" ht="15.75" customHeight="1">
      <c r="D592" s="63"/>
      <c r="E592" s="63"/>
      <c r="G592" s="37"/>
    </row>
    <row r="593" spans="4:7" ht="15.75" customHeight="1">
      <c r="D593" s="63"/>
      <c r="E593" s="63"/>
      <c r="G593" s="37"/>
    </row>
    <row r="594" spans="4:7" ht="15.75" customHeight="1">
      <c r="D594" s="63"/>
      <c r="E594" s="63"/>
      <c r="G594" s="37"/>
    </row>
    <row r="595" spans="4:7" ht="15.75" customHeight="1">
      <c r="D595" s="63"/>
      <c r="E595" s="63"/>
      <c r="G595" s="37"/>
    </row>
    <row r="596" spans="4:7" ht="15.75" customHeight="1">
      <c r="D596" s="63"/>
      <c r="E596" s="63"/>
      <c r="G596" s="37"/>
    </row>
    <row r="597" spans="4:7" ht="15.75" customHeight="1">
      <c r="D597" s="63"/>
      <c r="E597" s="63"/>
      <c r="G597" s="37"/>
    </row>
    <row r="598" spans="4:7" ht="15.75" customHeight="1">
      <c r="D598" s="63"/>
      <c r="E598" s="63"/>
      <c r="G598" s="37"/>
    </row>
    <row r="599" spans="4:7" ht="15.75" customHeight="1">
      <c r="D599" s="63"/>
      <c r="E599" s="63"/>
      <c r="G599" s="37"/>
    </row>
    <row r="600" spans="4:7" ht="15.75" customHeight="1">
      <c r="D600" s="63"/>
      <c r="E600" s="63"/>
      <c r="G600" s="37"/>
    </row>
    <row r="601" spans="4:7" ht="15.75" customHeight="1">
      <c r="D601" s="63"/>
      <c r="E601" s="63"/>
      <c r="G601" s="37"/>
    </row>
    <row r="602" spans="4:7" ht="15.75" customHeight="1">
      <c r="D602" s="63"/>
      <c r="E602" s="63"/>
      <c r="G602" s="37"/>
    </row>
    <row r="603" spans="4:7" ht="15.75" customHeight="1">
      <c r="D603" s="63"/>
      <c r="E603" s="63"/>
      <c r="G603" s="37"/>
    </row>
    <row r="604" spans="4:7" ht="15.75" customHeight="1">
      <c r="D604" s="63"/>
      <c r="E604" s="63"/>
      <c r="G604" s="37"/>
    </row>
    <row r="605" spans="4:7" ht="15.75" customHeight="1">
      <c r="D605" s="63"/>
      <c r="E605" s="63"/>
      <c r="G605" s="37"/>
    </row>
    <row r="606" spans="4:7" ht="15.75" customHeight="1">
      <c r="D606" s="63"/>
      <c r="E606" s="63"/>
      <c r="G606" s="37"/>
    </row>
    <row r="607" spans="4:7" ht="15.75" customHeight="1">
      <c r="D607" s="63"/>
      <c r="E607" s="63"/>
      <c r="G607" s="37"/>
    </row>
    <row r="608" spans="4:7" ht="15.75" customHeight="1">
      <c r="D608" s="63"/>
      <c r="E608" s="63"/>
      <c r="G608" s="37"/>
    </row>
    <row r="609" spans="4:7" ht="15.75" customHeight="1">
      <c r="D609" s="63"/>
      <c r="E609" s="63"/>
      <c r="G609" s="37"/>
    </row>
    <row r="610" spans="4:7" ht="15.75" customHeight="1">
      <c r="D610" s="63"/>
      <c r="E610" s="63"/>
      <c r="G610" s="37"/>
    </row>
    <row r="611" spans="4:7" ht="15.75" customHeight="1">
      <c r="D611" s="63"/>
      <c r="E611" s="63"/>
      <c r="G611" s="37"/>
    </row>
    <row r="612" spans="4:7" ht="15.75" customHeight="1">
      <c r="D612" s="63"/>
      <c r="E612" s="63"/>
      <c r="G612" s="37"/>
    </row>
    <row r="613" spans="4:7" ht="15.75" customHeight="1">
      <c r="D613" s="63"/>
      <c r="E613" s="63"/>
      <c r="G613" s="37"/>
    </row>
    <row r="614" spans="4:7" ht="15.75" customHeight="1">
      <c r="D614" s="63"/>
      <c r="E614" s="63"/>
      <c r="G614" s="37"/>
    </row>
    <row r="615" spans="4:7" ht="15.75" customHeight="1">
      <c r="D615" s="63"/>
      <c r="E615" s="63"/>
      <c r="G615" s="37"/>
    </row>
    <row r="616" spans="4:7" ht="15.75" customHeight="1">
      <c r="D616" s="63"/>
      <c r="E616" s="63"/>
      <c r="G616" s="37"/>
    </row>
    <row r="617" spans="4:7" ht="15.75" customHeight="1">
      <c r="D617" s="63"/>
      <c r="E617" s="63"/>
      <c r="G617" s="37"/>
    </row>
    <row r="618" spans="4:7" ht="15.75" customHeight="1">
      <c r="D618" s="63"/>
      <c r="E618" s="63"/>
      <c r="G618" s="37"/>
    </row>
    <row r="619" spans="4:7" ht="15.75" customHeight="1">
      <c r="D619" s="63"/>
      <c r="E619" s="63"/>
      <c r="G619" s="37"/>
    </row>
    <row r="620" spans="4:7" ht="15.75" customHeight="1">
      <c r="D620" s="63"/>
      <c r="E620" s="63"/>
      <c r="G620" s="37"/>
    </row>
    <row r="621" spans="4:7" ht="15.75" customHeight="1">
      <c r="D621" s="63"/>
      <c r="E621" s="63"/>
      <c r="G621" s="37"/>
    </row>
    <row r="622" spans="4:7" ht="15.75" customHeight="1">
      <c r="D622" s="63"/>
      <c r="E622" s="63"/>
      <c r="G622" s="37"/>
    </row>
    <row r="623" spans="4:7" ht="15.75" customHeight="1">
      <c r="D623" s="63"/>
      <c r="E623" s="63"/>
      <c r="G623" s="37"/>
    </row>
    <row r="624" spans="4:7" ht="15.75" customHeight="1">
      <c r="D624" s="63"/>
      <c r="E624" s="63"/>
      <c r="G624" s="37"/>
    </row>
    <row r="625" spans="4:7" ht="15.75" customHeight="1">
      <c r="D625" s="63"/>
      <c r="E625" s="63"/>
      <c r="G625" s="37"/>
    </row>
    <row r="626" spans="4:7" ht="15.75" customHeight="1">
      <c r="D626" s="63"/>
      <c r="E626" s="63"/>
      <c r="G626" s="37"/>
    </row>
    <row r="627" spans="4:7" ht="15.75" customHeight="1">
      <c r="D627" s="63"/>
      <c r="E627" s="63"/>
      <c r="G627" s="37"/>
    </row>
    <row r="628" spans="4:7" ht="15.75" customHeight="1">
      <c r="D628" s="63"/>
      <c r="E628" s="63"/>
      <c r="G628" s="37"/>
    </row>
    <row r="629" spans="4:7" ht="15.75" customHeight="1">
      <c r="D629" s="63"/>
      <c r="E629" s="63"/>
      <c r="G629" s="37"/>
    </row>
    <row r="630" spans="4:7" ht="15.75" customHeight="1">
      <c r="D630" s="63"/>
      <c r="E630" s="63"/>
      <c r="G630" s="37"/>
    </row>
    <row r="631" spans="4:7" ht="15.75" customHeight="1">
      <c r="D631" s="63"/>
      <c r="E631" s="63"/>
      <c r="G631" s="37"/>
    </row>
    <row r="632" spans="4:7" ht="15.75" customHeight="1">
      <c r="D632" s="63"/>
      <c r="E632" s="63"/>
      <c r="G632" s="37"/>
    </row>
    <row r="633" spans="4:7" ht="15.75" customHeight="1">
      <c r="D633" s="63"/>
      <c r="E633" s="63"/>
      <c r="G633" s="37"/>
    </row>
    <row r="634" spans="4:7" ht="15.75" customHeight="1">
      <c r="D634" s="63"/>
      <c r="E634" s="63"/>
      <c r="G634" s="37"/>
    </row>
    <row r="635" spans="4:7" ht="15.75" customHeight="1">
      <c r="D635" s="63"/>
      <c r="E635" s="63"/>
      <c r="G635" s="37"/>
    </row>
    <row r="636" spans="4:7" ht="15.75" customHeight="1">
      <c r="D636" s="63"/>
      <c r="E636" s="63"/>
      <c r="G636" s="37"/>
    </row>
    <row r="637" spans="4:7" ht="15.75" customHeight="1">
      <c r="D637" s="63"/>
      <c r="E637" s="63"/>
      <c r="G637" s="37"/>
    </row>
    <row r="638" spans="4:7" ht="15.75" customHeight="1">
      <c r="D638" s="63"/>
      <c r="E638" s="63"/>
      <c r="G638" s="37"/>
    </row>
    <row r="639" spans="4:7" ht="15.75" customHeight="1">
      <c r="D639" s="63"/>
      <c r="E639" s="63"/>
      <c r="G639" s="37"/>
    </row>
    <row r="640" spans="4:7" ht="15.75" customHeight="1">
      <c r="D640" s="63"/>
      <c r="E640" s="63"/>
      <c r="G640" s="37"/>
    </row>
    <row r="641" spans="4:7" ht="15.75" customHeight="1">
      <c r="D641" s="63"/>
      <c r="E641" s="63"/>
      <c r="G641" s="37"/>
    </row>
    <row r="642" spans="4:7" ht="15.75" customHeight="1">
      <c r="D642" s="63"/>
      <c r="E642" s="63"/>
      <c r="G642" s="37"/>
    </row>
    <row r="643" spans="4:7" ht="15.75" customHeight="1">
      <c r="D643" s="63"/>
      <c r="E643" s="63"/>
      <c r="G643" s="37"/>
    </row>
    <row r="644" spans="4:7" ht="15.75" customHeight="1">
      <c r="D644" s="63"/>
      <c r="E644" s="63"/>
      <c r="G644" s="37"/>
    </row>
    <row r="645" spans="4:7" ht="15.75" customHeight="1">
      <c r="D645" s="63"/>
      <c r="E645" s="63"/>
      <c r="G645" s="37"/>
    </row>
    <row r="646" spans="4:7" ht="15.75" customHeight="1">
      <c r="D646" s="63"/>
      <c r="E646" s="63"/>
      <c r="G646" s="37"/>
    </row>
    <row r="647" spans="4:7" ht="15.75" customHeight="1">
      <c r="D647" s="63"/>
      <c r="E647" s="63"/>
      <c r="G647" s="37"/>
    </row>
    <row r="648" spans="4:7" ht="15.75" customHeight="1">
      <c r="D648" s="63"/>
      <c r="E648" s="63"/>
      <c r="G648" s="37"/>
    </row>
    <row r="649" spans="4:7" ht="15.75" customHeight="1">
      <c r="D649" s="63"/>
      <c r="E649" s="63"/>
      <c r="G649" s="37"/>
    </row>
    <row r="650" spans="4:7" ht="15.75" customHeight="1">
      <c r="D650" s="63"/>
      <c r="E650" s="63"/>
      <c r="G650" s="37"/>
    </row>
    <row r="651" spans="4:7" ht="15.75" customHeight="1">
      <c r="D651" s="63"/>
      <c r="E651" s="63"/>
      <c r="G651" s="37"/>
    </row>
    <row r="652" spans="4:7" ht="15.75" customHeight="1">
      <c r="D652" s="63"/>
      <c r="E652" s="63"/>
      <c r="G652" s="37"/>
    </row>
    <row r="653" spans="4:7" ht="15.75" customHeight="1">
      <c r="D653" s="63"/>
      <c r="E653" s="63"/>
      <c r="G653" s="37"/>
    </row>
    <row r="654" spans="4:7" ht="15.75" customHeight="1">
      <c r="D654" s="63"/>
      <c r="E654" s="63"/>
      <c r="G654" s="37"/>
    </row>
    <row r="655" spans="4:7" ht="15.75" customHeight="1">
      <c r="D655" s="63"/>
      <c r="E655" s="63"/>
      <c r="G655" s="37"/>
    </row>
    <row r="656" spans="4:7" ht="15.75" customHeight="1">
      <c r="D656" s="63"/>
      <c r="E656" s="63"/>
      <c r="G656" s="37"/>
    </row>
    <row r="657" spans="4:7" ht="15.75" customHeight="1">
      <c r="D657" s="63"/>
      <c r="E657" s="63"/>
      <c r="G657" s="37"/>
    </row>
    <row r="658" spans="4:7" ht="15.75" customHeight="1">
      <c r="D658" s="63"/>
      <c r="E658" s="63"/>
      <c r="G658" s="37"/>
    </row>
    <row r="659" spans="4:7" ht="15.75" customHeight="1">
      <c r="D659" s="63"/>
      <c r="E659" s="63"/>
      <c r="G659" s="37"/>
    </row>
    <row r="660" spans="4:7" ht="15.75" customHeight="1">
      <c r="D660" s="63"/>
      <c r="E660" s="63"/>
      <c r="G660" s="37"/>
    </row>
    <row r="661" spans="4:7" ht="15.75" customHeight="1">
      <c r="D661" s="63"/>
      <c r="E661" s="63"/>
      <c r="G661" s="37"/>
    </row>
    <row r="662" spans="4:7" ht="15.75" customHeight="1">
      <c r="D662" s="63"/>
      <c r="E662" s="63"/>
      <c r="G662" s="37"/>
    </row>
    <row r="663" spans="4:7" ht="15.75" customHeight="1">
      <c r="D663" s="63"/>
      <c r="E663" s="63"/>
      <c r="G663" s="37"/>
    </row>
    <row r="664" spans="4:7" ht="15.75" customHeight="1">
      <c r="D664" s="63"/>
      <c r="E664" s="63"/>
      <c r="G664" s="37"/>
    </row>
    <row r="665" spans="4:7" ht="15.75" customHeight="1">
      <c r="D665" s="63"/>
      <c r="E665" s="63"/>
      <c r="G665" s="37"/>
    </row>
    <row r="666" spans="4:7" ht="15.75" customHeight="1">
      <c r="D666" s="63"/>
      <c r="E666" s="63"/>
      <c r="G666" s="37"/>
    </row>
    <row r="667" spans="4:7" ht="15.75" customHeight="1">
      <c r="D667" s="63"/>
      <c r="E667" s="63"/>
      <c r="G667" s="37"/>
    </row>
    <row r="668" spans="4:7" ht="15.75" customHeight="1">
      <c r="D668" s="63"/>
      <c r="E668" s="63"/>
      <c r="G668" s="37"/>
    </row>
    <row r="669" spans="4:7" ht="15.75" customHeight="1">
      <c r="D669" s="63"/>
      <c r="E669" s="63"/>
      <c r="G669" s="37"/>
    </row>
    <row r="670" spans="4:7" ht="15.75" customHeight="1">
      <c r="D670" s="63"/>
      <c r="E670" s="63"/>
      <c r="G670" s="37"/>
    </row>
    <row r="671" spans="4:7" ht="15.75" customHeight="1">
      <c r="D671" s="63"/>
      <c r="E671" s="63"/>
      <c r="G671" s="37"/>
    </row>
    <row r="672" spans="4:7" ht="15.75" customHeight="1">
      <c r="D672" s="63"/>
      <c r="E672" s="63"/>
      <c r="G672" s="37"/>
    </row>
    <row r="673" spans="4:7" ht="15.75" customHeight="1">
      <c r="D673" s="63"/>
      <c r="E673" s="63"/>
      <c r="G673" s="37"/>
    </row>
    <row r="674" spans="4:7" ht="15.75" customHeight="1">
      <c r="D674" s="63"/>
      <c r="E674" s="63"/>
      <c r="G674" s="37"/>
    </row>
    <row r="675" spans="4:7" ht="15.75" customHeight="1">
      <c r="D675" s="63"/>
      <c r="E675" s="63"/>
      <c r="G675" s="37"/>
    </row>
    <row r="676" spans="4:7" ht="15.75" customHeight="1">
      <c r="D676" s="63"/>
      <c r="E676" s="63"/>
      <c r="G676" s="37"/>
    </row>
    <row r="677" spans="4:7" ht="15.75" customHeight="1">
      <c r="D677" s="63"/>
      <c r="E677" s="63"/>
      <c r="G677" s="37"/>
    </row>
    <row r="678" spans="4:7" ht="15.75" customHeight="1">
      <c r="D678" s="63"/>
      <c r="E678" s="63"/>
      <c r="G678" s="37"/>
    </row>
    <row r="679" spans="4:7" ht="15.75" customHeight="1">
      <c r="D679" s="63"/>
      <c r="E679" s="63"/>
      <c r="G679" s="37"/>
    </row>
    <row r="680" spans="4:7" ht="15.75" customHeight="1">
      <c r="D680" s="63"/>
      <c r="E680" s="63"/>
      <c r="G680" s="37"/>
    </row>
    <row r="681" spans="4:7" ht="15.75" customHeight="1">
      <c r="D681" s="63"/>
      <c r="E681" s="63"/>
      <c r="G681" s="37"/>
    </row>
    <row r="682" spans="4:7" ht="15.75" customHeight="1">
      <c r="D682" s="63"/>
      <c r="E682" s="63"/>
      <c r="G682" s="37"/>
    </row>
    <row r="683" spans="4:7" ht="15.75" customHeight="1">
      <c r="D683" s="63"/>
      <c r="E683" s="63"/>
      <c r="G683" s="37"/>
    </row>
    <row r="684" spans="4:7" ht="15.75" customHeight="1">
      <c r="D684" s="63"/>
      <c r="E684" s="63"/>
      <c r="G684" s="37"/>
    </row>
    <row r="685" spans="4:7" ht="15.75" customHeight="1">
      <c r="D685" s="63"/>
      <c r="E685" s="63"/>
      <c r="G685" s="37"/>
    </row>
    <row r="686" spans="4:7" ht="15.75" customHeight="1">
      <c r="D686" s="63"/>
      <c r="E686" s="63"/>
      <c r="G686" s="37"/>
    </row>
    <row r="687" spans="4:7" ht="15.75" customHeight="1">
      <c r="D687" s="63"/>
      <c r="E687" s="63"/>
      <c r="G687" s="37"/>
    </row>
    <row r="688" spans="4:7" ht="15.75" customHeight="1">
      <c r="D688" s="63"/>
      <c r="E688" s="63"/>
      <c r="G688" s="37"/>
    </row>
    <row r="689" spans="4:7" ht="15.75" customHeight="1">
      <c r="D689" s="63"/>
      <c r="E689" s="63"/>
      <c r="G689" s="37"/>
    </row>
    <row r="690" spans="4:7" ht="15.75" customHeight="1">
      <c r="D690" s="63"/>
      <c r="E690" s="63"/>
      <c r="G690" s="37"/>
    </row>
    <row r="691" spans="4:7" ht="15.75" customHeight="1">
      <c r="D691" s="63"/>
      <c r="E691" s="63"/>
      <c r="G691" s="37"/>
    </row>
    <row r="692" spans="4:7" ht="15.75" customHeight="1">
      <c r="D692" s="63"/>
      <c r="E692" s="63"/>
      <c r="G692" s="37"/>
    </row>
    <row r="693" spans="4:7" ht="15.75" customHeight="1">
      <c r="D693" s="63"/>
      <c r="E693" s="63"/>
      <c r="G693" s="37"/>
    </row>
    <row r="694" spans="4:7" ht="15.75" customHeight="1">
      <c r="D694" s="63"/>
      <c r="E694" s="63"/>
      <c r="G694" s="37"/>
    </row>
    <row r="695" spans="4:7" ht="15.75" customHeight="1">
      <c r="D695" s="63"/>
      <c r="E695" s="63"/>
      <c r="G695" s="37"/>
    </row>
    <row r="696" spans="4:7" ht="15.75" customHeight="1">
      <c r="D696" s="63"/>
      <c r="E696" s="63"/>
      <c r="G696" s="37"/>
    </row>
    <row r="697" spans="4:7" ht="15.75" customHeight="1">
      <c r="D697" s="63"/>
      <c r="E697" s="63"/>
      <c r="G697" s="37"/>
    </row>
    <row r="698" spans="4:7" ht="15.75" customHeight="1">
      <c r="D698" s="63"/>
      <c r="E698" s="63"/>
      <c r="G698" s="37"/>
    </row>
    <row r="699" spans="4:7" ht="15.75" customHeight="1">
      <c r="D699" s="63"/>
      <c r="E699" s="63"/>
      <c r="G699" s="37"/>
    </row>
    <row r="700" spans="4:7" ht="15.75" customHeight="1">
      <c r="D700" s="63"/>
      <c r="E700" s="63"/>
      <c r="G700" s="37"/>
    </row>
    <row r="701" spans="4:7" ht="15.75" customHeight="1">
      <c r="D701" s="63"/>
      <c r="E701" s="63"/>
      <c r="G701" s="37"/>
    </row>
    <row r="702" spans="4:7" ht="15.75" customHeight="1">
      <c r="D702" s="63"/>
      <c r="E702" s="63"/>
      <c r="G702" s="37"/>
    </row>
    <row r="703" spans="4:7" ht="15.75" customHeight="1">
      <c r="D703" s="63"/>
      <c r="E703" s="63"/>
      <c r="G703" s="37"/>
    </row>
    <row r="704" spans="4:7" ht="15.75" customHeight="1">
      <c r="D704" s="63"/>
      <c r="E704" s="63"/>
      <c r="G704" s="37"/>
    </row>
    <row r="705" spans="4:7" ht="15.75" customHeight="1">
      <c r="D705" s="63"/>
      <c r="E705" s="63"/>
      <c r="G705" s="37"/>
    </row>
    <row r="706" spans="4:7" ht="15.75" customHeight="1">
      <c r="D706" s="63"/>
      <c r="E706" s="63"/>
      <c r="G706" s="37"/>
    </row>
    <row r="707" spans="4:7" ht="15.75" customHeight="1">
      <c r="D707" s="63"/>
      <c r="E707" s="63"/>
      <c r="G707" s="37"/>
    </row>
    <row r="708" spans="4:7" ht="15.75" customHeight="1">
      <c r="D708" s="63"/>
      <c r="E708" s="63"/>
      <c r="G708" s="37"/>
    </row>
    <row r="709" spans="4:7" ht="15.75" customHeight="1">
      <c r="D709" s="63"/>
      <c r="E709" s="63"/>
      <c r="G709" s="37"/>
    </row>
    <row r="710" spans="4:7" ht="15.75" customHeight="1">
      <c r="D710" s="63"/>
      <c r="E710" s="63"/>
      <c r="G710" s="37"/>
    </row>
    <row r="711" spans="4:7" ht="15.75" customHeight="1">
      <c r="D711" s="63"/>
      <c r="E711" s="63"/>
      <c r="G711" s="37"/>
    </row>
    <row r="712" spans="4:7" ht="15.75" customHeight="1">
      <c r="D712" s="63"/>
      <c r="E712" s="63"/>
      <c r="G712" s="37"/>
    </row>
    <row r="713" spans="4:7" ht="15.75" customHeight="1">
      <c r="D713" s="63"/>
      <c r="E713" s="63"/>
      <c r="G713" s="37"/>
    </row>
    <row r="714" spans="4:7" ht="15.75" customHeight="1">
      <c r="D714" s="63"/>
      <c r="E714" s="63"/>
      <c r="G714" s="37"/>
    </row>
    <row r="715" spans="4:7" ht="15.75" customHeight="1">
      <c r="D715" s="63"/>
      <c r="E715" s="63"/>
      <c r="G715" s="37"/>
    </row>
    <row r="716" spans="4:7" ht="15.75" customHeight="1">
      <c r="D716" s="63"/>
      <c r="E716" s="63"/>
      <c r="G716" s="37"/>
    </row>
    <row r="717" spans="4:7" ht="15.75" customHeight="1">
      <c r="D717" s="63"/>
      <c r="E717" s="63"/>
      <c r="G717" s="37"/>
    </row>
    <row r="718" spans="4:7" ht="15.75" customHeight="1">
      <c r="D718" s="63"/>
      <c r="E718" s="63"/>
      <c r="G718" s="37"/>
    </row>
    <row r="719" spans="4:7" ht="15.75" customHeight="1">
      <c r="D719" s="63"/>
      <c r="E719" s="63"/>
      <c r="G719" s="37"/>
    </row>
    <row r="720" spans="4:7" ht="15.75" customHeight="1">
      <c r="D720" s="63"/>
      <c r="E720" s="63"/>
      <c r="G720" s="37"/>
    </row>
    <row r="721" spans="4:7" ht="15.75" customHeight="1">
      <c r="D721" s="63"/>
      <c r="E721" s="63"/>
      <c r="G721" s="37"/>
    </row>
    <row r="722" spans="4:7" ht="15.75" customHeight="1">
      <c r="D722" s="63"/>
      <c r="E722" s="63"/>
      <c r="G722" s="37"/>
    </row>
    <row r="723" spans="4:7" ht="15.75" customHeight="1">
      <c r="D723" s="63"/>
      <c r="E723" s="63"/>
      <c r="G723" s="37"/>
    </row>
    <row r="724" spans="4:7" ht="15.75" customHeight="1">
      <c r="D724" s="63"/>
      <c r="E724" s="63"/>
      <c r="G724" s="37"/>
    </row>
    <row r="725" spans="4:7" ht="15.75" customHeight="1">
      <c r="D725" s="63"/>
      <c r="E725" s="63"/>
      <c r="G725" s="37"/>
    </row>
    <row r="726" spans="4:7" ht="15.75" customHeight="1">
      <c r="D726" s="63"/>
      <c r="E726" s="63"/>
      <c r="G726" s="37"/>
    </row>
    <row r="727" spans="4:7" ht="15.75" customHeight="1">
      <c r="D727" s="63"/>
      <c r="E727" s="63"/>
      <c r="G727" s="37"/>
    </row>
    <row r="728" spans="4:7" ht="15.75" customHeight="1">
      <c r="D728" s="63"/>
      <c r="E728" s="63"/>
      <c r="G728" s="37"/>
    </row>
    <row r="729" spans="4:7" ht="15.75" customHeight="1">
      <c r="D729" s="63"/>
      <c r="E729" s="63"/>
      <c r="G729" s="37"/>
    </row>
    <row r="730" spans="4:7" ht="15.75" customHeight="1">
      <c r="D730" s="63"/>
      <c r="E730" s="63"/>
      <c r="G730" s="37"/>
    </row>
    <row r="731" spans="4:7" ht="15.75" customHeight="1">
      <c r="D731" s="63"/>
      <c r="E731" s="63"/>
      <c r="G731" s="37"/>
    </row>
    <row r="732" spans="4:7" ht="15.75" customHeight="1">
      <c r="D732" s="63"/>
      <c r="E732" s="63"/>
      <c r="G732" s="37"/>
    </row>
    <row r="733" spans="4:7" ht="15.75" customHeight="1">
      <c r="D733" s="63"/>
      <c r="E733" s="63"/>
      <c r="G733" s="37"/>
    </row>
    <row r="734" spans="4:7" ht="15.75" customHeight="1">
      <c r="D734" s="63"/>
      <c r="E734" s="63"/>
      <c r="G734" s="37"/>
    </row>
    <row r="735" spans="4:7" ht="15.75" customHeight="1">
      <c r="D735" s="63"/>
      <c r="E735" s="63"/>
      <c r="G735" s="37"/>
    </row>
    <row r="736" spans="4:7" ht="15.75" customHeight="1">
      <c r="D736" s="63"/>
      <c r="E736" s="63"/>
      <c r="G736" s="37"/>
    </row>
    <row r="737" spans="4:7" ht="15.75" customHeight="1">
      <c r="D737" s="63"/>
      <c r="E737" s="63"/>
      <c r="G737" s="37"/>
    </row>
    <row r="738" spans="4:7" ht="15.75" customHeight="1">
      <c r="D738" s="63"/>
      <c r="E738" s="63"/>
      <c r="G738" s="37"/>
    </row>
    <row r="739" spans="4:7" ht="15.75" customHeight="1">
      <c r="D739" s="63"/>
      <c r="E739" s="63"/>
      <c r="G739" s="37"/>
    </row>
    <row r="740" spans="4:7" ht="15.75" customHeight="1">
      <c r="D740" s="63"/>
      <c r="E740" s="63"/>
      <c r="G740" s="37"/>
    </row>
    <row r="741" spans="4:7" ht="15.75" customHeight="1">
      <c r="D741" s="63"/>
      <c r="E741" s="63"/>
      <c r="G741" s="37"/>
    </row>
    <row r="742" spans="4:7" ht="15.75" customHeight="1">
      <c r="D742" s="63"/>
      <c r="E742" s="63"/>
      <c r="G742" s="37"/>
    </row>
    <row r="743" spans="4:7" ht="15.75" customHeight="1">
      <c r="D743" s="63"/>
      <c r="E743" s="63"/>
      <c r="G743" s="37"/>
    </row>
    <row r="744" spans="4:7" ht="15.75" customHeight="1">
      <c r="D744" s="63"/>
      <c r="E744" s="63"/>
      <c r="G744" s="37"/>
    </row>
    <row r="745" spans="4:7" ht="15.75" customHeight="1">
      <c r="D745" s="63"/>
      <c r="E745" s="63"/>
      <c r="G745" s="37"/>
    </row>
    <row r="746" spans="4:7" ht="15.75" customHeight="1">
      <c r="D746" s="63"/>
      <c r="E746" s="63"/>
      <c r="G746" s="37"/>
    </row>
    <row r="747" spans="4:7" ht="15.75" customHeight="1">
      <c r="D747" s="63"/>
      <c r="E747" s="63"/>
      <c r="G747" s="37"/>
    </row>
    <row r="748" spans="4:7" ht="15.75" customHeight="1">
      <c r="D748" s="63"/>
      <c r="E748" s="63"/>
      <c r="G748" s="37"/>
    </row>
    <row r="749" spans="4:7" ht="15.75" customHeight="1">
      <c r="D749" s="63"/>
      <c r="E749" s="63"/>
      <c r="G749" s="37"/>
    </row>
    <row r="750" spans="4:7" ht="15.75" customHeight="1">
      <c r="D750" s="63"/>
      <c r="E750" s="63"/>
      <c r="G750" s="37"/>
    </row>
    <row r="751" spans="4:7" ht="15.75" customHeight="1">
      <c r="D751" s="63"/>
      <c r="E751" s="63"/>
      <c r="G751" s="37"/>
    </row>
    <row r="752" spans="4:7" ht="15.75" customHeight="1">
      <c r="D752" s="63"/>
      <c r="E752" s="63"/>
      <c r="G752" s="37"/>
    </row>
    <row r="753" spans="4:7" ht="15.75" customHeight="1">
      <c r="D753" s="63"/>
      <c r="E753" s="63"/>
      <c r="G753" s="37"/>
    </row>
    <row r="754" spans="4:7" ht="15.75" customHeight="1">
      <c r="D754" s="63"/>
      <c r="E754" s="63"/>
      <c r="G754" s="37"/>
    </row>
    <row r="755" spans="4:7" ht="15.75" customHeight="1">
      <c r="D755" s="63"/>
      <c r="E755" s="63"/>
      <c r="G755" s="37"/>
    </row>
    <row r="756" spans="4:7" ht="15.75" customHeight="1">
      <c r="D756" s="63"/>
      <c r="E756" s="63"/>
      <c r="G756" s="37"/>
    </row>
    <row r="757" spans="4:7" ht="15.75" customHeight="1">
      <c r="D757" s="63"/>
      <c r="E757" s="63"/>
      <c r="G757" s="37"/>
    </row>
    <row r="758" spans="4:7" ht="15.75" customHeight="1">
      <c r="D758" s="63"/>
      <c r="E758" s="63"/>
      <c r="G758" s="37"/>
    </row>
    <row r="759" spans="4:7" ht="15.75" customHeight="1">
      <c r="D759" s="63"/>
      <c r="E759" s="63"/>
      <c r="G759" s="37"/>
    </row>
    <row r="760" spans="4:7" ht="15.75" customHeight="1">
      <c r="D760" s="63"/>
      <c r="E760" s="63"/>
      <c r="G760" s="37"/>
    </row>
    <row r="761" spans="4:7" ht="15.75" customHeight="1">
      <c r="D761" s="63"/>
      <c r="E761" s="63"/>
      <c r="G761" s="37"/>
    </row>
    <row r="762" spans="4:7" ht="15.75" customHeight="1">
      <c r="D762" s="63"/>
      <c r="E762" s="63"/>
      <c r="G762" s="37"/>
    </row>
    <row r="763" spans="4:7" ht="15.75" customHeight="1">
      <c r="D763" s="63"/>
      <c r="E763" s="63"/>
      <c r="G763" s="37"/>
    </row>
    <row r="764" spans="4:7" ht="15.75" customHeight="1">
      <c r="D764" s="63"/>
      <c r="E764" s="63"/>
      <c r="G764" s="37"/>
    </row>
    <row r="765" spans="4:7" ht="15.75" customHeight="1">
      <c r="D765" s="63"/>
      <c r="E765" s="63"/>
      <c r="G765" s="37"/>
    </row>
    <row r="766" spans="4:7" ht="15.75" customHeight="1">
      <c r="D766" s="63"/>
      <c r="E766" s="63"/>
      <c r="G766" s="37"/>
    </row>
    <row r="767" spans="4:7" ht="15.75" customHeight="1">
      <c r="D767" s="63"/>
      <c r="E767" s="63"/>
      <c r="G767" s="37"/>
    </row>
    <row r="768" spans="4:7" ht="15.75" customHeight="1">
      <c r="D768" s="63"/>
      <c r="E768" s="63"/>
      <c r="G768" s="37"/>
    </row>
    <row r="769" spans="4:7" ht="15.75" customHeight="1">
      <c r="D769" s="63"/>
      <c r="E769" s="63"/>
      <c r="G769" s="37"/>
    </row>
    <row r="770" spans="4:7" ht="15.75" customHeight="1">
      <c r="D770" s="63"/>
      <c r="E770" s="63"/>
      <c r="G770" s="37"/>
    </row>
    <row r="771" spans="4:7" ht="15.75" customHeight="1">
      <c r="D771" s="63"/>
      <c r="E771" s="63"/>
      <c r="G771" s="37"/>
    </row>
    <row r="772" spans="4:7" ht="15.75" customHeight="1">
      <c r="D772" s="63"/>
      <c r="E772" s="63"/>
      <c r="G772" s="37"/>
    </row>
    <row r="773" spans="4:7" ht="15.75" customHeight="1">
      <c r="D773" s="63"/>
      <c r="E773" s="63"/>
      <c r="G773" s="37"/>
    </row>
    <row r="774" spans="4:7" ht="15.75" customHeight="1">
      <c r="D774" s="63"/>
      <c r="E774" s="63"/>
      <c r="G774" s="37"/>
    </row>
    <row r="775" spans="4:7" ht="15.75" customHeight="1">
      <c r="D775" s="63"/>
      <c r="E775" s="63"/>
      <c r="G775" s="37"/>
    </row>
    <row r="776" spans="4:7" ht="15.75" customHeight="1">
      <c r="D776" s="63"/>
      <c r="E776" s="63"/>
      <c r="G776" s="37"/>
    </row>
    <row r="777" spans="4:7" ht="15.75" customHeight="1">
      <c r="D777" s="63"/>
      <c r="E777" s="63"/>
      <c r="G777" s="37"/>
    </row>
    <row r="778" spans="4:7" ht="15.75" customHeight="1">
      <c r="D778" s="63"/>
      <c r="E778" s="63"/>
      <c r="G778" s="37"/>
    </row>
    <row r="779" spans="4:7" ht="15.75" customHeight="1">
      <c r="D779" s="63"/>
      <c r="E779" s="63"/>
      <c r="G779" s="37"/>
    </row>
    <row r="780" spans="4:7" ht="15.75" customHeight="1">
      <c r="D780" s="63"/>
      <c r="E780" s="63"/>
      <c r="G780" s="37"/>
    </row>
    <row r="781" spans="4:7" ht="15.75" customHeight="1">
      <c r="D781" s="63"/>
      <c r="E781" s="63"/>
      <c r="G781" s="37"/>
    </row>
    <row r="782" spans="4:7" ht="15.75" customHeight="1">
      <c r="D782" s="63"/>
      <c r="E782" s="63"/>
      <c r="G782" s="37"/>
    </row>
    <row r="783" spans="4:7" ht="15.75" customHeight="1">
      <c r="D783" s="63"/>
      <c r="E783" s="63"/>
      <c r="G783" s="37"/>
    </row>
    <row r="784" spans="4:7" ht="15.75" customHeight="1">
      <c r="D784" s="63"/>
      <c r="E784" s="63"/>
      <c r="G784" s="37"/>
    </row>
    <row r="785" spans="4:7" ht="15.75" customHeight="1">
      <c r="D785" s="63"/>
      <c r="E785" s="63"/>
      <c r="G785" s="37"/>
    </row>
    <row r="786" spans="4:7" ht="15.75" customHeight="1">
      <c r="D786" s="63"/>
      <c r="E786" s="63"/>
      <c r="G786" s="37"/>
    </row>
    <row r="787" spans="4:7" ht="15.75" customHeight="1">
      <c r="D787" s="63"/>
      <c r="E787" s="63"/>
      <c r="G787" s="37"/>
    </row>
    <row r="788" spans="4:7" ht="15.75" customHeight="1">
      <c r="D788" s="63"/>
      <c r="E788" s="63"/>
      <c r="G788" s="37"/>
    </row>
    <row r="789" spans="4:7" ht="15.75" customHeight="1">
      <c r="D789" s="63"/>
      <c r="E789" s="63"/>
      <c r="G789" s="37"/>
    </row>
    <row r="790" spans="4:7" ht="15.75" customHeight="1">
      <c r="D790" s="63"/>
      <c r="E790" s="63"/>
      <c r="G790" s="37"/>
    </row>
    <row r="791" spans="4:7" ht="15.75" customHeight="1">
      <c r="D791" s="63"/>
      <c r="E791" s="63"/>
      <c r="G791" s="37"/>
    </row>
    <row r="792" spans="4:7" ht="15.75" customHeight="1">
      <c r="D792" s="63"/>
      <c r="E792" s="63"/>
      <c r="G792" s="37"/>
    </row>
    <row r="793" spans="4:7" ht="15.75" customHeight="1">
      <c r="D793" s="63"/>
      <c r="E793" s="63"/>
      <c r="G793" s="37"/>
    </row>
    <row r="794" spans="4:7" ht="15.75" customHeight="1">
      <c r="D794" s="63"/>
      <c r="E794" s="63"/>
      <c r="G794" s="37"/>
    </row>
    <row r="795" spans="4:7" ht="15.75" customHeight="1">
      <c r="D795" s="63"/>
      <c r="E795" s="63"/>
      <c r="G795" s="37"/>
    </row>
    <row r="796" spans="4:7" ht="15.75" customHeight="1">
      <c r="D796" s="63"/>
      <c r="E796" s="63"/>
      <c r="G796" s="37"/>
    </row>
    <row r="797" spans="4:7" ht="15.75" customHeight="1">
      <c r="D797" s="63"/>
      <c r="E797" s="63"/>
      <c r="G797" s="37"/>
    </row>
    <row r="798" spans="4:7" ht="15.75" customHeight="1">
      <c r="D798" s="63"/>
      <c r="E798" s="63"/>
      <c r="G798" s="37"/>
    </row>
    <row r="799" spans="4:7" ht="15.75" customHeight="1">
      <c r="D799" s="63"/>
      <c r="E799" s="63"/>
      <c r="G799" s="37"/>
    </row>
    <row r="800" spans="4:7" ht="15.75" customHeight="1">
      <c r="D800" s="63"/>
      <c r="E800" s="63"/>
      <c r="G800" s="37"/>
    </row>
    <row r="801" spans="4:7" ht="15.75" customHeight="1">
      <c r="D801" s="63"/>
      <c r="E801" s="63"/>
      <c r="G801" s="37"/>
    </row>
    <row r="802" spans="4:7" ht="15.75" customHeight="1">
      <c r="D802" s="63"/>
      <c r="E802" s="63"/>
      <c r="G802" s="37"/>
    </row>
    <row r="803" spans="4:7" ht="15.75" customHeight="1">
      <c r="D803" s="63"/>
      <c r="E803" s="63"/>
      <c r="G803" s="37"/>
    </row>
    <row r="804" spans="4:7" ht="15.75" customHeight="1">
      <c r="D804" s="63"/>
      <c r="E804" s="63"/>
      <c r="G804" s="37"/>
    </row>
    <row r="805" spans="4:7" ht="15.75" customHeight="1">
      <c r="D805" s="63"/>
      <c r="E805" s="63"/>
      <c r="G805" s="37"/>
    </row>
    <row r="806" spans="4:7" ht="15.75" customHeight="1">
      <c r="D806" s="63"/>
      <c r="E806" s="63"/>
      <c r="G806" s="37"/>
    </row>
    <row r="807" spans="4:7" ht="15.75" customHeight="1">
      <c r="D807" s="63"/>
      <c r="E807" s="63"/>
      <c r="G807" s="37"/>
    </row>
    <row r="808" spans="4:7" ht="15.75" customHeight="1">
      <c r="D808" s="63"/>
      <c r="E808" s="63"/>
      <c r="G808" s="37"/>
    </row>
    <row r="809" spans="4:7" ht="15.75" customHeight="1">
      <c r="D809" s="63"/>
      <c r="E809" s="63"/>
      <c r="G809" s="37"/>
    </row>
    <row r="810" spans="4:7" ht="15.75" customHeight="1">
      <c r="D810" s="63"/>
      <c r="E810" s="63"/>
      <c r="G810" s="37"/>
    </row>
    <row r="811" spans="4:7" ht="15.75" customHeight="1">
      <c r="D811" s="63"/>
      <c r="E811" s="63"/>
      <c r="G811" s="37"/>
    </row>
    <row r="812" spans="4:7" ht="15.75" customHeight="1">
      <c r="D812" s="63"/>
      <c r="E812" s="63"/>
      <c r="G812" s="37"/>
    </row>
    <row r="813" spans="4:7" ht="15.75" customHeight="1">
      <c r="D813" s="63"/>
      <c r="E813" s="63"/>
      <c r="G813" s="37"/>
    </row>
    <row r="814" spans="4:7" ht="15.75" customHeight="1">
      <c r="D814" s="63"/>
      <c r="E814" s="63"/>
      <c r="G814" s="37"/>
    </row>
    <row r="815" spans="4:7" ht="15.75" customHeight="1">
      <c r="D815" s="63"/>
      <c r="E815" s="63"/>
      <c r="G815" s="37"/>
    </row>
    <row r="816" spans="4:7" ht="15.75" customHeight="1">
      <c r="D816" s="63"/>
      <c r="E816" s="63"/>
      <c r="G816" s="37"/>
    </row>
    <row r="817" spans="4:7" ht="15.75" customHeight="1">
      <c r="D817" s="63"/>
      <c r="E817" s="63"/>
      <c r="G817" s="37"/>
    </row>
    <row r="818" spans="4:7" ht="15.75" customHeight="1">
      <c r="D818" s="63"/>
      <c r="E818" s="63"/>
      <c r="G818" s="37"/>
    </row>
    <row r="819" spans="4:7" ht="15.75" customHeight="1">
      <c r="D819" s="63"/>
      <c r="E819" s="63"/>
      <c r="G819" s="37"/>
    </row>
    <row r="820" spans="4:7" ht="15.75" customHeight="1">
      <c r="D820" s="63"/>
      <c r="E820" s="63"/>
      <c r="G820" s="37"/>
    </row>
    <row r="821" spans="4:7" ht="15.75" customHeight="1">
      <c r="D821" s="63"/>
      <c r="E821" s="63"/>
      <c r="G821" s="37"/>
    </row>
    <row r="822" spans="4:7" ht="15.75" customHeight="1">
      <c r="D822" s="63"/>
      <c r="E822" s="63"/>
      <c r="G822" s="37"/>
    </row>
    <row r="823" spans="4:7" ht="15.75" customHeight="1">
      <c r="D823" s="63"/>
      <c r="E823" s="63"/>
      <c r="G823" s="37"/>
    </row>
    <row r="824" spans="4:7" ht="15.75" customHeight="1">
      <c r="D824" s="63"/>
      <c r="E824" s="63"/>
      <c r="G824" s="37"/>
    </row>
    <row r="825" spans="4:7" ht="15.75" customHeight="1">
      <c r="D825" s="63"/>
      <c r="E825" s="63"/>
      <c r="G825" s="37"/>
    </row>
    <row r="826" spans="4:7" ht="15.75" customHeight="1">
      <c r="D826" s="63"/>
      <c r="E826" s="63"/>
      <c r="G826" s="37"/>
    </row>
    <row r="827" spans="4:7" ht="15.75" customHeight="1">
      <c r="D827" s="63"/>
      <c r="E827" s="63"/>
      <c r="G827" s="37"/>
    </row>
    <row r="828" spans="4:7" ht="15.75" customHeight="1">
      <c r="D828" s="63"/>
      <c r="E828" s="63"/>
      <c r="G828" s="37"/>
    </row>
    <row r="829" spans="4:7" ht="15.75" customHeight="1">
      <c r="D829" s="63"/>
      <c r="E829" s="63"/>
      <c r="G829" s="37"/>
    </row>
    <row r="830" spans="4:7" ht="15.75" customHeight="1">
      <c r="D830" s="63"/>
      <c r="E830" s="63"/>
      <c r="G830" s="37"/>
    </row>
    <row r="831" spans="4:7" ht="15.75" customHeight="1">
      <c r="D831" s="63"/>
      <c r="E831" s="63"/>
      <c r="G831" s="37"/>
    </row>
    <row r="832" spans="4:7" ht="15.75" customHeight="1">
      <c r="D832" s="63"/>
      <c r="E832" s="63"/>
      <c r="G832" s="37"/>
    </row>
    <row r="833" spans="4:7" ht="15.75" customHeight="1">
      <c r="D833" s="63"/>
      <c r="E833" s="63"/>
      <c r="G833" s="37"/>
    </row>
    <row r="834" spans="4:7" ht="15.75" customHeight="1">
      <c r="D834" s="63"/>
      <c r="E834" s="63"/>
      <c r="G834" s="37"/>
    </row>
    <row r="835" spans="4:7" ht="15.75" customHeight="1">
      <c r="D835" s="63"/>
      <c r="E835" s="63"/>
      <c r="G835" s="37"/>
    </row>
    <row r="836" spans="4:7" ht="15.75" customHeight="1">
      <c r="D836" s="63"/>
      <c r="E836" s="63"/>
      <c r="G836" s="37"/>
    </row>
    <row r="837" spans="4:7" ht="15.75" customHeight="1">
      <c r="D837" s="63"/>
      <c r="E837" s="63"/>
      <c r="G837" s="37"/>
    </row>
    <row r="838" spans="4:7" ht="15.75" customHeight="1">
      <c r="D838" s="63"/>
      <c r="E838" s="63"/>
      <c r="G838" s="37"/>
    </row>
    <row r="839" spans="4:7" ht="15.75" customHeight="1">
      <c r="D839" s="63"/>
      <c r="E839" s="63"/>
      <c r="G839" s="37"/>
    </row>
    <row r="840" spans="4:7" ht="15.75" customHeight="1">
      <c r="D840" s="63"/>
      <c r="E840" s="63"/>
      <c r="G840" s="37"/>
    </row>
    <row r="841" spans="4:7" ht="15.75" customHeight="1">
      <c r="D841" s="63"/>
      <c r="E841" s="63"/>
      <c r="G841" s="37"/>
    </row>
    <row r="842" spans="4:7" ht="15.75" customHeight="1">
      <c r="D842" s="63"/>
      <c r="E842" s="63"/>
      <c r="G842" s="37"/>
    </row>
    <row r="843" spans="4:7" ht="15.75" customHeight="1">
      <c r="D843" s="63"/>
      <c r="E843" s="63"/>
      <c r="G843" s="37"/>
    </row>
    <row r="844" spans="4:7" ht="15.75" customHeight="1">
      <c r="D844" s="63"/>
      <c r="E844" s="63"/>
      <c r="G844" s="37"/>
    </row>
    <row r="845" spans="4:7" ht="15.75" customHeight="1">
      <c r="D845" s="63"/>
      <c r="E845" s="63"/>
      <c r="G845" s="37"/>
    </row>
    <row r="846" spans="4:7" ht="15.75" customHeight="1">
      <c r="D846" s="63"/>
      <c r="E846" s="63"/>
      <c r="G846" s="37"/>
    </row>
    <row r="847" spans="4:7" ht="15.75" customHeight="1">
      <c r="D847" s="63"/>
      <c r="E847" s="63"/>
      <c r="G847" s="37"/>
    </row>
    <row r="848" spans="4:7" ht="15.75" customHeight="1">
      <c r="D848" s="63"/>
      <c r="E848" s="63"/>
      <c r="G848" s="37"/>
    </row>
    <row r="849" spans="4:7" ht="15.75" customHeight="1">
      <c r="D849" s="63"/>
      <c r="E849" s="63"/>
      <c r="G849" s="37"/>
    </row>
    <row r="850" spans="4:7" ht="15.75" customHeight="1">
      <c r="D850" s="63"/>
      <c r="E850" s="63"/>
      <c r="G850" s="37"/>
    </row>
    <row r="851" spans="4:7" ht="15.75" customHeight="1">
      <c r="D851" s="63"/>
      <c r="E851" s="63"/>
      <c r="G851" s="37"/>
    </row>
    <row r="852" spans="4:7" ht="15.75" customHeight="1">
      <c r="D852" s="63"/>
      <c r="E852" s="63"/>
      <c r="G852" s="37"/>
    </row>
    <row r="853" spans="4:7" ht="15.75" customHeight="1">
      <c r="D853" s="63"/>
      <c r="E853" s="63"/>
      <c r="G853" s="37"/>
    </row>
    <row r="854" spans="4:7" ht="15.75" customHeight="1">
      <c r="D854" s="63"/>
      <c r="E854" s="63"/>
      <c r="G854" s="37"/>
    </row>
    <row r="855" spans="4:7" ht="15.75" customHeight="1">
      <c r="D855" s="63"/>
      <c r="E855" s="63"/>
      <c r="G855" s="37"/>
    </row>
    <row r="856" spans="4:7" ht="15.75" customHeight="1">
      <c r="D856" s="63"/>
      <c r="E856" s="63"/>
      <c r="G856" s="37"/>
    </row>
    <row r="857" spans="4:7" ht="15.75" customHeight="1">
      <c r="D857" s="63"/>
      <c r="E857" s="63"/>
      <c r="G857" s="37"/>
    </row>
    <row r="858" spans="4:7" ht="15.75" customHeight="1">
      <c r="D858" s="63"/>
      <c r="E858" s="63"/>
      <c r="G858" s="37"/>
    </row>
    <row r="859" spans="4:7" ht="15.75" customHeight="1">
      <c r="D859" s="63"/>
      <c r="E859" s="63"/>
      <c r="G859" s="37"/>
    </row>
    <row r="860" spans="4:7" ht="15.75" customHeight="1">
      <c r="D860" s="63"/>
      <c r="E860" s="63"/>
      <c r="G860" s="37"/>
    </row>
    <row r="861" spans="4:7" ht="15.75" customHeight="1">
      <c r="D861" s="63"/>
      <c r="E861" s="63"/>
      <c r="G861" s="37"/>
    </row>
    <row r="862" spans="4:7" ht="15.75" customHeight="1">
      <c r="D862" s="63"/>
      <c r="E862" s="63"/>
      <c r="G862" s="37"/>
    </row>
    <row r="863" spans="4:7" ht="15.75" customHeight="1">
      <c r="D863" s="63"/>
      <c r="E863" s="63"/>
      <c r="G863" s="37"/>
    </row>
    <row r="864" spans="4:7" ht="15.75" customHeight="1">
      <c r="D864" s="63"/>
      <c r="E864" s="63"/>
      <c r="G864" s="37"/>
    </row>
    <row r="865" spans="4:7" ht="15.75" customHeight="1">
      <c r="D865" s="63"/>
      <c r="E865" s="63"/>
      <c r="G865" s="37"/>
    </row>
    <row r="866" spans="4:7" ht="15.75" customHeight="1">
      <c r="D866" s="63"/>
      <c r="E866" s="63"/>
      <c r="G866" s="37"/>
    </row>
    <row r="867" spans="4:7" ht="15.75" customHeight="1">
      <c r="D867" s="63"/>
      <c r="E867" s="63"/>
      <c r="G867" s="37"/>
    </row>
    <row r="868" spans="4:7" ht="15.75" customHeight="1">
      <c r="D868" s="63"/>
      <c r="E868" s="63"/>
      <c r="G868" s="37"/>
    </row>
    <row r="869" spans="4:7" ht="15.75" customHeight="1">
      <c r="D869" s="63"/>
      <c r="E869" s="63"/>
      <c r="G869" s="37"/>
    </row>
    <row r="870" spans="4:7" ht="15.75" customHeight="1">
      <c r="D870" s="63"/>
      <c r="E870" s="63"/>
      <c r="G870" s="37"/>
    </row>
    <row r="871" spans="4:7" ht="15.75" customHeight="1">
      <c r="D871" s="63"/>
      <c r="E871" s="63"/>
      <c r="G871" s="37"/>
    </row>
    <row r="872" spans="4:7" ht="15.75" customHeight="1">
      <c r="D872" s="63"/>
      <c r="E872" s="63"/>
      <c r="G872" s="37"/>
    </row>
    <row r="873" spans="4:7" ht="15.75" customHeight="1">
      <c r="D873" s="63"/>
      <c r="E873" s="63"/>
      <c r="G873" s="37"/>
    </row>
    <row r="874" spans="4:7" ht="15.75" customHeight="1">
      <c r="D874" s="63"/>
      <c r="E874" s="63"/>
      <c r="G874" s="37"/>
    </row>
    <row r="875" spans="4:7" ht="15.75" customHeight="1">
      <c r="D875" s="63"/>
      <c r="E875" s="63"/>
      <c r="G875" s="37"/>
    </row>
    <row r="876" spans="4:7" ht="15.75" customHeight="1">
      <c r="D876" s="63"/>
      <c r="E876" s="63"/>
      <c r="G876" s="37"/>
    </row>
    <row r="877" spans="4:7" ht="15.75" customHeight="1">
      <c r="D877" s="63"/>
      <c r="E877" s="63"/>
      <c r="G877" s="37"/>
    </row>
    <row r="878" spans="4:7" ht="15.75" customHeight="1">
      <c r="D878" s="63"/>
      <c r="E878" s="63"/>
      <c r="G878" s="37"/>
    </row>
    <row r="879" spans="4:7" ht="15.75" customHeight="1">
      <c r="D879" s="63"/>
      <c r="E879" s="63"/>
      <c r="G879" s="37"/>
    </row>
    <row r="880" spans="4:7" ht="15.75" customHeight="1">
      <c r="D880" s="63"/>
      <c r="E880" s="63"/>
      <c r="G880" s="37"/>
    </row>
    <row r="881" spans="4:7" ht="15.75" customHeight="1">
      <c r="D881" s="63"/>
      <c r="E881" s="63"/>
      <c r="G881" s="37"/>
    </row>
    <row r="882" spans="4:7" ht="15.75" customHeight="1">
      <c r="D882" s="63"/>
      <c r="E882" s="63"/>
      <c r="G882" s="37"/>
    </row>
    <row r="883" spans="4:7" ht="15.75" customHeight="1">
      <c r="D883" s="63"/>
      <c r="E883" s="63"/>
      <c r="G883" s="37"/>
    </row>
    <row r="884" spans="4:7" ht="15.75" customHeight="1">
      <c r="D884" s="63"/>
      <c r="E884" s="63"/>
      <c r="G884" s="37"/>
    </row>
    <row r="885" spans="4:7" ht="15.75" customHeight="1">
      <c r="D885" s="63"/>
      <c r="E885" s="63"/>
      <c r="G885" s="37"/>
    </row>
    <row r="886" spans="4:7" ht="15.75" customHeight="1">
      <c r="D886" s="63"/>
      <c r="E886" s="63"/>
      <c r="G886" s="37"/>
    </row>
    <row r="887" spans="4:7" ht="15.75" customHeight="1">
      <c r="D887" s="63"/>
      <c r="E887" s="63"/>
      <c r="G887" s="37"/>
    </row>
    <row r="888" spans="4:7" ht="15.75" customHeight="1">
      <c r="D888" s="63"/>
      <c r="E888" s="63"/>
      <c r="G888" s="37"/>
    </row>
    <row r="889" spans="4:7" ht="15.75" customHeight="1">
      <c r="D889" s="63"/>
      <c r="E889" s="63"/>
      <c r="G889" s="37"/>
    </row>
    <row r="890" spans="4:7" ht="15.75" customHeight="1">
      <c r="D890" s="63"/>
      <c r="E890" s="63"/>
      <c r="G890" s="37"/>
    </row>
    <row r="891" spans="4:7" ht="15.75" customHeight="1">
      <c r="D891" s="63"/>
      <c r="E891" s="63"/>
      <c r="G891" s="37"/>
    </row>
    <row r="892" spans="4:7" ht="15.75" customHeight="1">
      <c r="D892" s="63"/>
      <c r="E892" s="63"/>
      <c r="G892" s="37"/>
    </row>
    <row r="893" spans="4:7" ht="15.75" customHeight="1">
      <c r="D893" s="63"/>
      <c r="E893" s="63"/>
      <c r="G893" s="37"/>
    </row>
    <row r="894" spans="4:7" ht="15.75" customHeight="1">
      <c r="D894" s="63"/>
      <c r="E894" s="63"/>
      <c r="G894" s="37"/>
    </row>
    <row r="895" spans="4:7" ht="15.75" customHeight="1">
      <c r="D895" s="63"/>
      <c r="E895" s="63"/>
      <c r="G895" s="37"/>
    </row>
    <row r="896" spans="4:7" ht="15.75" customHeight="1">
      <c r="D896" s="63"/>
      <c r="E896" s="63"/>
      <c r="G896" s="37"/>
    </row>
    <row r="897" spans="4:7" ht="15.75" customHeight="1">
      <c r="D897" s="63"/>
      <c r="E897" s="63"/>
      <c r="G897" s="37"/>
    </row>
    <row r="898" spans="4:7" ht="15.75" customHeight="1">
      <c r="D898" s="63"/>
      <c r="E898" s="63"/>
      <c r="G898" s="37"/>
    </row>
    <row r="899" spans="4:7" ht="15.75" customHeight="1">
      <c r="D899" s="63"/>
      <c r="E899" s="63"/>
      <c r="G899" s="37"/>
    </row>
    <row r="900" spans="4:7" ht="15.75" customHeight="1">
      <c r="D900" s="63"/>
      <c r="E900" s="63"/>
      <c r="G900" s="37"/>
    </row>
    <row r="901" spans="4:7" ht="15.75" customHeight="1">
      <c r="D901" s="63"/>
      <c r="E901" s="63"/>
      <c r="G901" s="37"/>
    </row>
    <row r="902" spans="4:7" ht="15.75" customHeight="1">
      <c r="D902" s="63"/>
      <c r="E902" s="63"/>
      <c r="G902" s="37"/>
    </row>
    <row r="903" spans="4:7" ht="15.75" customHeight="1">
      <c r="D903" s="63"/>
      <c r="E903" s="63"/>
      <c r="G903" s="37"/>
    </row>
    <row r="904" spans="4:7" ht="15.75" customHeight="1">
      <c r="D904" s="63"/>
      <c r="E904" s="63"/>
      <c r="G904" s="37"/>
    </row>
    <row r="905" spans="4:7" ht="15.75" customHeight="1">
      <c r="D905" s="63"/>
      <c r="E905" s="63"/>
      <c r="G905" s="37"/>
    </row>
    <row r="906" spans="4:7" ht="15.75" customHeight="1">
      <c r="D906" s="63"/>
      <c r="E906" s="63"/>
      <c r="G906" s="37"/>
    </row>
    <row r="907" spans="4:7" ht="15.75" customHeight="1">
      <c r="D907" s="63"/>
      <c r="E907" s="63"/>
      <c r="G907" s="37"/>
    </row>
    <row r="908" spans="4:7" ht="15.75" customHeight="1">
      <c r="D908" s="63"/>
      <c r="E908" s="63"/>
      <c r="G908" s="37"/>
    </row>
    <row r="909" spans="4:7" ht="15.75" customHeight="1">
      <c r="D909" s="63"/>
      <c r="E909" s="63"/>
      <c r="G909" s="37"/>
    </row>
    <row r="910" spans="4:7" ht="15.75" customHeight="1">
      <c r="D910" s="63"/>
      <c r="E910" s="63"/>
      <c r="G910" s="37"/>
    </row>
    <row r="911" spans="4:7" ht="15.75" customHeight="1">
      <c r="D911" s="63"/>
      <c r="E911" s="63"/>
      <c r="G911" s="37"/>
    </row>
    <row r="912" spans="4:7" ht="15.75" customHeight="1">
      <c r="D912" s="63"/>
      <c r="E912" s="63"/>
      <c r="G912" s="37"/>
    </row>
    <row r="913" spans="4:7" ht="15.75" customHeight="1">
      <c r="D913" s="63"/>
      <c r="E913" s="63"/>
      <c r="G913" s="37"/>
    </row>
    <row r="914" spans="4:7" ht="15.75" customHeight="1">
      <c r="D914" s="63"/>
      <c r="E914" s="63"/>
      <c r="G914" s="37"/>
    </row>
    <row r="915" spans="4:7" ht="15.75" customHeight="1">
      <c r="D915" s="63"/>
      <c r="E915" s="63"/>
      <c r="G915" s="37"/>
    </row>
    <row r="916" spans="4:7" ht="15.75" customHeight="1">
      <c r="D916" s="63"/>
      <c r="E916" s="63"/>
      <c r="G916" s="37"/>
    </row>
    <row r="917" spans="4:7" ht="15.75" customHeight="1">
      <c r="D917" s="63"/>
      <c r="E917" s="63"/>
      <c r="G917" s="37"/>
    </row>
    <row r="918" spans="4:7" ht="15.75" customHeight="1">
      <c r="D918" s="63"/>
      <c r="E918" s="63"/>
      <c r="G918" s="37"/>
    </row>
    <row r="919" spans="4:7" ht="15.75" customHeight="1">
      <c r="D919" s="63"/>
      <c r="E919" s="63"/>
      <c r="G919" s="37"/>
    </row>
    <row r="920" spans="4:7" ht="15.75" customHeight="1">
      <c r="D920" s="63"/>
      <c r="E920" s="63"/>
      <c r="G920" s="37"/>
    </row>
    <row r="921" spans="4:7" ht="15.75" customHeight="1">
      <c r="D921" s="63"/>
      <c r="E921" s="63"/>
      <c r="G921" s="37"/>
    </row>
    <row r="922" spans="4:7" ht="15.75" customHeight="1">
      <c r="D922" s="63"/>
      <c r="E922" s="63"/>
      <c r="G922" s="37"/>
    </row>
    <row r="923" spans="4:7" ht="15.75" customHeight="1">
      <c r="D923" s="63"/>
      <c r="E923" s="63"/>
      <c r="G923" s="37"/>
    </row>
    <row r="924" spans="4:7" ht="15.75" customHeight="1">
      <c r="D924" s="63"/>
      <c r="E924" s="63"/>
      <c r="G924" s="37"/>
    </row>
    <row r="925" spans="4:7" ht="15.75" customHeight="1">
      <c r="D925" s="63"/>
      <c r="E925" s="63"/>
      <c r="G925" s="37"/>
    </row>
    <row r="926" spans="4:7" ht="15.75" customHeight="1">
      <c r="D926" s="63"/>
      <c r="E926" s="63"/>
      <c r="G926" s="37"/>
    </row>
    <row r="927" spans="4:7" ht="15.75" customHeight="1">
      <c r="D927" s="63"/>
      <c r="E927" s="63"/>
      <c r="G927" s="37"/>
    </row>
    <row r="928" spans="4:7" ht="15.75" customHeight="1">
      <c r="D928" s="63"/>
      <c r="E928" s="63"/>
      <c r="G928" s="37"/>
    </row>
    <row r="929" spans="4:7" ht="15.75" customHeight="1">
      <c r="D929" s="63"/>
      <c r="E929" s="63"/>
      <c r="G929" s="37"/>
    </row>
    <row r="930" spans="4:7" ht="15.75" customHeight="1">
      <c r="D930" s="63"/>
      <c r="E930" s="63"/>
      <c r="G930" s="37"/>
    </row>
    <row r="931" spans="4:7" ht="15.75" customHeight="1">
      <c r="D931" s="63"/>
      <c r="E931" s="63"/>
      <c r="G931" s="37"/>
    </row>
    <row r="932" spans="4:7" ht="15.75" customHeight="1">
      <c r="D932" s="63"/>
      <c r="E932" s="63"/>
      <c r="G932" s="37"/>
    </row>
    <row r="933" spans="4:7" ht="15.75" customHeight="1">
      <c r="D933" s="63"/>
      <c r="E933" s="63"/>
      <c r="G933" s="37"/>
    </row>
    <row r="934" spans="4:7" ht="15.75" customHeight="1">
      <c r="D934" s="63"/>
      <c r="E934" s="63"/>
      <c r="G934" s="37"/>
    </row>
    <row r="935" spans="4:7" ht="15.75" customHeight="1">
      <c r="D935" s="63"/>
      <c r="E935" s="63"/>
      <c r="G935" s="37"/>
    </row>
    <row r="936" spans="4:7" ht="15.75" customHeight="1">
      <c r="D936" s="63"/>
      <c r="E936" s="63"/>
      <c r="G936" s="37"/>
    </row>
    <row r="937" spans="4:7" ht="15.75" customHeight="1">
      <c r="D937" s="63"/>
      <c r="E937" s="63"/>
      <c r="G937" s="37"/>
    </row>
    <row r="938" spans="4:7" ht="15.75" customHeight="1">
      <c r="D938" s="63"/>
      <c r="E938" s="63"/>
      <c r="G938" s="37"/>
    </row>
    <row r="939" spans="4:7" ht="15.75" customHeight="1">
      <c r="D939" s="63"/>
      <c r="E939" s="63"/>
      <c r="G939" s="37"/>
    </row>
    <row r="940" spans="4:7" ht="15.75" customHeight="1">
      <c r="D940" s="63"/>
      <c r="E940" s="63"/>
      <c r="G940" s="37"/>
    </row>
    <row r="941" spans="4:7" ht="15.75" customHeight="1">
      <c r="D941" s="63"/>
      <c r="E941" s="63"/>
      <c r="G941" s="37"/>
    </row>
    <row r="942" spans="4:7" ht="15.75" customHeight="1">
      <c r="D942" s="63"/>
      <c r="E942" s="63"/>
      <c r="G942" s="37"/>
    </row>
    <row r="943" spans="4:7" ht="15.75" customHeight="1">
      <c r="D943" s="63"/>
      <c r="E943" s="63"/>
      <c r="G943" s="37"/>
    </row>
    <row r="944" spans="4:7" ht="15.75" customHeight="1">
      <c r="D944" s="63"/>
      <c r="E944" s="63"/>
      <c r="G944" s="37"/>
    </row>
    <row r="945" spans="4:7" ht="15.75" customHeight="1">
      <c r="D945" s="63"/>
      <c r="E945" s="63"/>
      <c r="G945" s="37"/>
    </row>
    <row r="946" spans="4:7" ht="15.75" customHeight="1">
      <c r="D946" s="63"/>
      <c r="E946" s="63"/>
      <c r="G946" s="37"/>
    </row>
    <row r="947" spans="4:7" ht="15.75" customHeight="1">
      <c r="D947" s="63"/>
      <c r="E947" s="63"/>
      <c r="G947" s="37"/>
    </row>
    <row r="948" spans="4:7" ht="15.75" customHeight="1">
      <c r="D948" s="63"/>
      <c r="E948" s="63"/>
      <c r="G948" s="37"/>
    </row>
    <row r="949" spans="4:7" ht="15.75" customHeight="1">
      <c r="D949" s="63"/>
      <c r="E949" s="63"/>
      <c r="G949" s="37"/>
    </row>
    <row r="950" spans="4:7" ht="15.75" customHeight="1">
      <c r="D950" s="63"/>
      <c r="E950" s="63"/>
      <c r="G950" s="37"/>
    </row>
    <row r="951" spans="4:7" ht="15.75" customHeight="1">
      <c r="D951" s="63"/>
      <c r="E951" s="63"/>
      <c r="G951" s="37"/>
    </row>
    <row r="952" spans="4:7" ht="15.75" customHeight="1">
      <c r="D952" s="63"/>
      <c r="E952" s="63"/>
      <c r="G952" s="37"/>
    </row>
    <row r="953" spans="4:7" ht="15.75" customHeight="1">
      <c r="D953" s="63"/>
      <c r="E953" s="63"/>
      <c r="G953" s="37"/>
    </row>
    <row r="954" spans="4:7" ht="15.75" customHeight="1">
      <c r="D954" s="63"/>
      <c r="E954" s="63"/>
      <c r="G954" s="37"/>
    </row>
    <row r="955" spans="4:7" ht="15.75" customHeight="1">
      <c r="D955" s="63"/>
      <c r="E955" s="63"/>
      <c r="G955" s="37"/>
    </row>
    <row r="956" spans="4:7" ht="15.75" customHeight="1">
      <c r="D956" s="63"/>
      <c r="E956" s="63"/>
      <c r="G956" s="37"/>
    </row>
    <row r="957" spans="4:7" ht="15.75" customHeight="1">
      <c r="D957" s="63"/>
      <c r="E957" s="63"/>
      <c r="G957" s="37"/>
    </row>
    <row r="958" spans="4:7" ht="15.75" customHeight="1">
      <c r="D958" s="63"/>
      <c r="E958" s="63"/>
      <c r="G958" s="37"/>
    </row>
    <row r="959" spans="4:7" ht="15.75" customHeight="1">
      <c r="D959" s="63"/>
      <c r="E959" s="63"/>
      <c r="G959" s="37"/>
    </row>
    <row r="960" spans="4:7" ht="15.75" customHeight="1">
      <c r="D960" s="63"/>
      <c r="E960" s="63"/>
      <c r="G960" s="37"/>
    </row>
    <row r="961" spans="4:7" ht="15.75" customHeight="1">
      <c r="D961" s="63"/>
      <c r="E961" s="63"/>
      <c r="G961" s="37"/>
    </row>
    <row r="962" spans="4:7" ht="15.75" customHeight="1">
      <c r="D962" s="63"/>
      <c r="E962" s="63"/>
      <c r="G962" s="37"/>
    </row>
    <row r="963" spans="4:7" ht="15.75" customHeight="1">
      <c r="D963" s="63"/>
      <c r="E963" s="63"/>
      <c r="G963" s="37"/>
    </row>
    <row r="964" spans="4:7" ht="15.75" customHeight="1">
      <c r="D964" s="63"/>
      <c r="E964" s="63"/>
      <c r="G964" s="37"/>
    </row>
    <row r="965" spans="4:7" ht="15.75" customHeight="1">
      <c r="D965" s="63"/>
      <c r="E965" s="63"/>
      <c r="G965" s="37"/>
    </row>
    <row r="966" spans="4:7" ht="15.75" customHeight="1">
      <c r="D966" s="63"/>
      <c r="E966" s="63"/>
      <c r="G966" s="37"/>
    </row>
    <row r="967" spans="4:7" ht="15.75" customHeight="1">
      <c r="D967" s="63"/>
      <c r="E967" s="63"/>
      <c r="G967" s="37"/>
    </row>
    <row r="968" spans="4:7" ht="15.75" customHeight="1">
      <c r="D968" s="63"/>
      <c r="E968" s="63"/>
      <c r="G968" s="37"/>
    </row>
    <row r="969" spans="4:7" ht="15.75" customHeight="1">
      <c r="D969" s="63"/>
      <c r="E969" s="63"/>
      <c r="G969" s="37"/>
    </row>
    <row r="970" spans="4:7" ht="15.75" customHeight="1">
      <c r="D970" s="63"/>
      <c r="E970" s="63"/>
      <c r="G970" s="37"/>
    </row>
    <row r="971" spans="4:7" ht="15.75" customHeight="1">
      <c r="D971" s="63"/>
      <c r="E971" s="63"/>
      <c r="G971" s="37"/>
    </row>
    <row r="972" spans="4:7" ht="15.75" customHeight="1">
      <c r="D972" s="63"/>
      <c r="E972" s="63"/>
      <c r="G972" s="37"/>
    </row>
    <row r="973" spans="4:7" ht="15.75" customHeight="1">
      <c r="D973" s="63"/>
      <c r="E973" s="63"/>
      <c r="G973" s="37"/>
    </row>
    <row r="974" spans="4:7" ht="15.75" customHeight="1">
      <c r="D974" s="63"/>
      <c r="E974" s="63"/>
      <c r="G974" s="37"/>
    </row>
    <row r="975" spans="4:7" ht="15.75" customHeight="1">
      <c r="D975" s="63"/>
      <c r="E975" s="63"/>
      <c r="G975" s="37"/>
    </row>
    <row r="976" spans="4:7" ht="15.75" customHeight="1">
      <c r="D976" s="63"/>
      <c r="E976" s="63"/>
      <c r="G976" s="37"/>
    </row>
    <row r="977" spans="1:26" ht="15.75" customHeight="1">
      <c r="D977" s="63"/>
      <c r="E977" s="63"/>
      <c r="G977" s="37"/>
    </row>
    <row r="978" spans="1:26" ht="15.75" customHeight="1">
      <c r="D978" s="63"/>
      <c r="E978" s="63"/>
      <c r="G978" s="37"/>
    </row>
    <row r="979" spans="1:26" ht="15.75" customHeight="1">
      <c r="D979" s="63"/>
      <c r="E979" s="63"/>
      <c r="G979" s="37"/>
    </row>
    <row r="980" spans="1:26" ht="15.75" customHeight="1">
      <c r="D980" s="63"/>
      <c r="E980" s="63"/>
      <c r="G980" s="37"/>
    </row>
    <row r="981" spans="1:26" ht="15.75" customHeight="1">
      <c r="D981" s="63"/>
      <c r="E981" s="63"/>
      <c r="G981" s="37"/>
    </row>
    <row r="982" spans="1:26" ht="15.75" customHeight="1">
      <c r="D982" s="63"/>
      <c r="E982" s="63"/>
      <c r="G982" s="37"/>
    </row>
    <row r="983" spans="1:26" ht="15.75" customHeight="1">
      <c r="D983" s="63"/>
      <c r="E983" s="63"/>
      <c r="G983" s="37"/>
    </row>
    <row r="984" spans="1:26" ht="15.75" customHeight="1">
      <c r="D984" s="63"/>
      <c r="E984" s="63"/>
      <c r="G984" s="37"/>
    </row>
    <row r="985" spans="1:26" ht="15.75" customHeight="1">
      <c r="D985" s="63"/>
      <c r="E985" s="63"/>
      <c r="G985" s="37"/>
    </row>
    <row r="986" spans="1:26" ht="15.75" customHeight="1">
      <c r="A986" s="64"/>
      <c r="B986" s="64"/>
      <c r="C986" s="64"/>
      <c r="D986" s="65"/>
      <c r="E986" s="65"/>
      <c r="F986" s="64"/>
      <c r="G986" s="66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</sheetData>
  <mergeCells count="7">
    <mergeCell ref="B144:C144"/>
    <mergeCell ref="I2:J2"/>
    <mergeCell ref="A1:J1"/>
    <mergeCell ref="E2:H2"/>
    <mergeCell ref="A79:C79"/>
    <mergeCell ref="B108:C108"/>
    <mergeCell ref="B131:C131"/>
  </mergeCells>
  <pageMargins left="0.7" right="0.7" top="0.75" bottom="0.75" header="0" footer="0"/>
  <pageSetup orientation="portrait" r:id="rId1"/>
  <headerFooter>
    <oddFooter>&amp;CPage &amp;P&amp;R Lance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/>
  <cols>
    <col min="1" max="6" width="8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/>
  <cols>
    <col min="1" max="6" width="8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FY2023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Muni Assistant</cp:lastModifiedBy>
  <dcterms:created xsi:type="dcterms:W3CDTF">2023-06-05T19:16:59Z</dcterms:created>
  <dcterms:modified xsi:type="dcterms:W3CDTF">2023-06-05T19:16:59Z</dcterms:modified>
</cp:coreProperties>
</file>